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7945" windowHeight="12375"/>
  </bookViews>
  <sheets>
    <sheet name="Sheet1" sheetId="1" r:id="rId1"/>
  </sheets>
  <definedNames>
    <definedName name="_xlnm._FilterDatabase" localSheetId="0" hidden="1">Sheet1!$A$4:$AD$42</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<sst xmlns="http://schemas.openxmlformats.org/spreadsheetml/2006/main" count="347" uniqueCount="141">
  <si>
    <t>2025年第一季度政策性农业保险保单明细表</t>
  </si>
  <si>
    <t>填报单位（盖章）：</t>
  </si>
  <si>
    <r>
      <rPr>
        <sz val="24"/>
        <rFont val="宋体"/>
        <charset val="134"/>
      </rPr>
      <t>单位：元</t>
    </r>
    <r>
      <rPr>
        <sz val="24"/>
        <rFont val="Times New Roman"/>
        <charset val="134"/>
      </rPr>
      <t>/</t>
    </r>
    <r>
      <rPr>
        <sz val="24"/>
        <rFont val="宋体"/>
        <charset val="134"/>
      </rPr>
      <t>亩（头），亩，头，元（数据精确到分）</t>
    </r>
  </si>
  <si>
    <t>填报日期：2025年4月23日</t>
  </si>
  <si>
    <t>序号</t>
  </si>
  <si>
    <t>地级市</t>
  </si>
  <si>
    <t>县（区）</t>
  </si>
  <si>
    <t>中央险种/省级险种</t>
  </si>
  <si>
    <t>保险标的</t>
  </si>
  <si>
    <t>承保机构</t>
  </si>
  <si>
    <t>保单号</t>
  </si>
  <si>
    <t>投保人</t>
  </si>
  <si>
    <t>投保险人联系地址</t>
  </si>
  <si>
    <t>标的地点及方位</t>
  </si>
  <si>
    <t>签单时间</t>
  </si>
  <si>
    <t>起保时间</t>
  </si>
  <si>
    <t>终保时间</t>
  </si>
  <si>
    <r>
      <rPr>
        <b/>
        <sz val="18"/>
        <rFont val="宋体"/>
        <charset val="134"/>
      </rPr>
      <t>投保面积</t>
    </r>
    <r>
      <rPr>
        <b/>
        <sz val="18"/>
        <rFont val="Times New Roman"/>
        <charset val="134"/>
      </rPr>
      <t>/</t>
    </r>
    <r>
      <rPr>
        <b/>
        <sz val="18"/>
        <rFont val="宋体"/>
        <charset val="134"/>
      </rPr>
      <t>投保数量</t>
    </r>
  </si>
  <si>
    <t>单位保额（元）</t>
  </si>
  <si>
    <t>保险费率</t>
  </si>
  <si>
    <t>单位保费（元）</t>
  </si>
  <si>
    <t>保费（元）</t>
  </si>
  <si>
    <t>中央财政补贴（元）</t>
  </si>
  <si>
    <t>省级财政补贴（元）</t>
  </si>
  <si>
    <t>市县财政补贴（元）</t>
  </si>
  <si>
    <t>市财政补贴（元）</t>
  </si>
  <si>
    <t>区（县）财政补贴（元）</t>
  </si>
  <si>
    <t>农户承担（元）</t>
  </si>
  <si>
    <t>金额</t>
  </si>
  <si>
    <t>比例</t>
  </si>
  <si>
    <t>云浮市</t>
  </si>
  <si>
    <t>罗定市</t>
  </si>
  <si>
    <t>中央险种</t>
  </si>
  <si>
    <t>能繁母猪</t>
  </si>
  <si>
    <t>太平洋保险</t>
  </si>
  <si>
    <t>AGUZ12147224Q050027X</t>
  </si>
  <si>
    <t>罗定市益豚生态农业有限公司</t>
  </si>
  <si>
    <t>罗定市苹塘镇澳塘村</t>
  </si>
  <si>
    <t>AGUZ12147224Q050026J</t>
  </si>
  <si>
    <t>罗定广东温氏畜牧有限公司</t>
  </si>
  <si>
    <t>罗定市素龙街道素龙村花果山3号</t>
  </si>
  <si>
    <t>罗定市满塘镇罗阳村</t>
  </si>
  <si>
    <t>仔猪</t>
  </si>
  <si>
    <t>AGUZ12176824Q050101L</t>
  </si>
  <si>
    <t>AGUZ12176824Q050098I</t>
  </si>
  <si>
    <t>育肥猪</t>
  </si>
  <si>
    <t>AGUZ12176824Q050100S</t>
  </si>
  <si>
    <t>AGUZ12176824Q050099D</t>
  </si>
  <si>
    <t>罗定市华石镇雅言村</t>
  </si>
  <si>
    <t>AGUZ12176824Q050104D</t>
  </si>
  <si>
    <t>罗定市华石镇永业养殖场</t>
  </si>
  <si>
    <t>罗定市华石镇雅言村委单竹村下洞</t>
  </si>
  <si>
    <t>罗定</t>
  </si>
  <si>
    <t>玉米</t>
  </si>
  <si>
    <t>人保财险</t>
  </si>
  <si>
    <t>PPRA20254453N000000001</t>
  </si>
  <si>
    <t>罗定市云罗农业发展有限公司</t>
  </si>
  <si>
    <t>广东省云浮市罗定市罗定市罗镜镇新城北一路3号二楼</t>
  </si>
  <si>
    <t>广东省云浮市罗定市罗镜镇大平岗村委会</t>
  </si>
  <si>
    <t>PIG620254453N000000005</t>
  </si>
  <si>
    <t>广东省大雄桂畜牧有限公司</t>
  </si>
  <si>
    <t>广东省云浮市罗定市太平镇腾笔村委会</t>
  </si>
  <si>
    <t>PIG620254453N000000004</t>
  </si>
  <si>
    <t>罗定市谷盈畜牧业有限公司</t>
  </si>
  <si>
    <t>广东省云浮市罗定市罗定市素龙街道富泰路36号富兴大厦502房</t>
  </si>
  <si>
    <t>广东省云浮市罗定市苹塘镇</t>
  </si>
  <si>
    <t>PIG620254453N000000003</t>
  </si>
  <si>
    <t>罗定穗恒畜牧发展有限公司</t>
  </si>
  <si>
    <t>广东省云浮市罗定市广东省云浮市罗定市罗定市围底镇工业大道西路陈有文的房屋首层</t>
  </si>
  <si>
    <t>广东省云浮市罗定市华石镇雅言村、寨脚村</t>
  </si>
  <si>
    <t>PI5I20254453N000000001</t>
  </si>
  <si>
    <t>广东新骏牧业有限公司</t>
  </si>
  <si>
    <t>广东省云浮市新兴县广东省云浮市新兴县东成镇圩镇</t>
  </si>
  <si>
    <t>广东省云浮市罗定市华石镇、苹塘镇</t>
  </si>
  <si>
    <t>PI5I20254453N000000004</t>
  </si>
  <si>
    <t>PI5I20254453N000000005</t>
  </si>
  <si>
    <t>广东省云浮市罗定市华石镇、双东镇</t>
  </si>
  <si>
    <t>PILN20254453N000000002</t>
  </si>
  <si>
    <t>PILN20254453N000000003</t>
  </si>
  <si>
    <t>广东省云浮市罗定市华石镇雅言村委会</t>
  </si>
  <si>
    <t>PILN20254453N000000006</t>
  </si>
  <si>
    <t>PILN20254453N000000007</t>
  </si>
  <si>
    <t>省级险种</t>
  </si>
  <si>
    <t>荔枝</t>
  </si>
  <si>
    <t>PH1J20254453N000000001</t>
  </si>
  <si>
    <t>梁火生</t>
  </si>
  <si>
    <t>广东省云浮市罗定市广东省云浮市罗定市连州镇连东村委梁屋23号</t>
  </si>
  <si>
    <t>广东省云浮市罗定市连州镇连东村委会</t>
  </si>
  <si>
    <t>南瓜</t>
  </si>
  <si>
    <t>P87820254453N000000001</t>
  </si>
  <si>
    <t>李坚红</t>
  </si>
  <si>
    <t>广东省云浮市罗定市连州镇连州村委牛路坑34号</t>
  </si>
  <si>
    <t>广东省云浮市罗定市泗纶镇山栗村委会</t>
  </si>
  <si>
    <t>P87820254453N000000002</t>
  </si>
  <si>
    <t>罗定市海泽农业机械专业合作社</t>
  </si>
  <si>
    <t>广东省云浮市罗定市罗定市素龙街道埇表村委下埇表68号</t>
  </si>
  <si>
    <t>广东省云浮市罗定市素龙街道埇表村、赤坎村</t>
  </si>
  <si>
    <t>辣椒</t>
  </si>
  <si>
    <t>P87820254453N000000004</t>
  </si>
  <si>
    <t>张伟坚</t>
  </si>
  <si>
    <t>广东省云浮市罗定市广东省云浮市罗定市镜西村委聚龙27号</t>
  </si>
  <si>
    <t>广东省云浮市罗定市罗镜镇镜西</t>
  </si>
  <si>
    <t>P87820254453N000000003</t>
  </si>
  <si>
    <t xml:space="preserve"> 陈周灿</t>
  </si>
  <si>
    <t>广西壮族自治区玉林市北流市龙桥路0020号</t>
  </si>
  <si>
    <t>广东省云浮市罗定市罗镜镇镜坡村委会</t>
  </si>
  <si>
    <t>P87820254453N000000007</t>
  </si>
  <si>
    <t>张世东</t>
  </si>
  <si>
    <t>广东省云浮市罗定市罗镜镇椽安村委坑基底49号</t>
  </si>
  <si>
    <t>广东省云浮市罗定市罗镜镇橡木村、太平镇木利村</t>
  </si>
  <si>
    <t>P87820254453N000000006</t>
  </si>
  <si>
    <t>蒋国</t>
  </si>
  <si>
    <t>广东省云浮市罗定市广东省罗定市罗镜镇镜坡村委蒋屋寨35号</t>
  </si>
  <si>
    <t>P87820254453N000000005</t>
  </si>
  <si>
    <t>区成林</t>
  </si>
  <si>
    <t>广东省云浮市罗定市罗镜镇塘 村委大城塘111号</t>
  </si>
  <si>
    <t>P87820254453N000000011</t>
  </si>
  <si>
    <t xml:space="preserve"> 莫凡</t>
  </si>
  <si>
    <t>广东省云浮市罗定市罗镜镇水摆村委同庆161号</t>
  </si>
  <si>
    <t>广东省云浮市罗定市罗镜镇水摆村、龙星村、金河村和分界镇金田村</t>
  </si>
  <si>
    <t>茄子</t>
  </si>
  <si>
    <t>P87820254453N000000010</t>
  </si>
  <si>
    <t>白盛坤</t>
  </si>
  <si>
    <t>广东省茂名市高州市广东省茂名市高州市荷花镇平头岗良圹村107号</t>
  </si>
  <si>
    <t>广东省云浮市罗定市围底镇凤山村</t>
  </si>
  <si>
    <t>P87820254453N000000009</t>
  </si>
  <si>
    <t>紫苏</t>
  </si>
  <si>
    <t>P87820254453N000000008</t>
  </si>
  <si>
    <t>P87820254453N000000013</t>
  </si>
  <si>
    <t>罗定市粤源农业科技发展有限公司</t>
  </si>
  <si>
    <t>广东省云浮市罗定市黎少镇黎少村委会</t>
  </si>
  <si>
    <t>P87820254453N000000012</t>
  </si>
  <si>
    <t>广东省云浮市罗定市罗平镇榃西村、乌龙村、新光村</t>
  </si>
  <si>
    <t>P87820254453N000000014</t>
  </si>
  <si>
    <t>冯瑞海</t>
  </si>
  <si>
    <t>广东省云浮市罗定市围底镇渡头村委会</t>
  </si>
  <si>
    <t>P87820254453N000000015</t>
  </si>
  <si>
    <t>罗定市绿油油家庭农场</t>
  </si>
  <si>
    <t>广东省云浮市罗定市围底镇陀冲村</t>
  </si>
  <si>
    <t>广东省云浮市罗定市围底镇陀冲村委会</t>
  </si>
  <si>
    <t>注：E列险种名称按《广东省政策性农业保险实施方案（2024-2026）》附件广东省政策性农业保险实施险种单位保险金额、费率参考标准及各级财政补贴比例一览表（2024-2026年）险种名列示：如水稻、水稻完全成本、马铃薯、玉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</si>
</sst>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1">
    <font>
      <sz val="11"/>
      <color theme="1"/>
      <name val="宋体"/>
      <charset val="134"/>
      <scheme val="minor"/>
    </font>
    <font>
      <sz val="24"/>
      <name val="宋体"/>
      <charset val="134"/>
    </font>
    <font>
      <b/>
      <sz val="12"/>
      <name val="宋体"/>
      <charset val="134"/>
    </font>
    <font>
      <sz val="12"/>
      <name val="宋体"/>
      <charset val="134"/>
    </font>
    <font>
      <sz val="12"/>
      <name val="Times New Roman"/>
      <charset val="134"/>
    </font>
    <font>
      <sz val="16"/>
      <name val="黑体"/>
      <charset val="134"/>
    </font>
    <font>
      <b/>
      <sz val="24"/>
      <name val="方正小标宋简体"/>
      <charset val="134"/>
    </font>
    <font>
      <b/>
      <sz val="18"/>
      <name val="宋体"/>
      <charset val="134"/>
    </font>
    <font>
      <sz val="18"/>
      <name val="宋体"/>
      <charset val="134"/>
    </font>
    <font>
      <sz val="24"/>
      <name val="Times New Roman"/>
      <charset val="134"/>
    </font>
    <font>
      <b/>
      <sz val="18"/>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 fillId="0" borderId="0">
      <alignment vertical="center"/>
    </xf>
  </cellStyleXfs>
  <cellXfs count="5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vertical="center" wrapText="1"/>
    </xf>
    <xf numFmtId="14" fontId="3" fillId="0" borderId="0" xfId="0" applyNumberFormat="1" applyFont="1" applyFill="1">
      <alignment vertical="center"/>
    </xf>
    <xf numFmtId="176" fontId="4" fillId="0" borderId="0" xfId="0" applyNumberFormat="1" applyFont="1" applyFill="1" applyAlignment="1">
      <alignment horizontal="center" vertical="center"/>
    </xf>
    <xf numFmtId="177" fontId="4" fillId="0" borderId="0" xfId="0" applyNumberFormat="1" applyFont="1" applyFill="1" applyAlignment="1">
      <alignment horizontal="center" vertical="center"/>
    </xf>
    <xf numFmtId="10" fontId="4" fillId="0" borderId="0" xfId="0" applyNumberFormat="1" applyFont="1" applyFill="1" applyAlignment="1">
      <alignment horizontal="center" vertical="center"/>
    </xf>
    <xf numFmtId="43" fontId="4" fillId="0" borderId="0" xfId="1" applyFont="1" applyFill="1" applyAlignment="1">
      <alignment horizontal="center" vertical="center"/>
    </xf>
    <xf numFmtId="9" fontId="4" fillId="0" borderId="0" xfId="0" applyNumberFormat="1" applyFont="1" applyFill="1" applyAlignment="1">
      <alignment horizontal="center" vertical="center"/>
    </xf>
    <xf numFmtId="0" fontId="3" fillId="0" borderId="0" xfId="0" applyFont="1" applyFill="1">
      <alignment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1" fillId="0" borderId="1" xfId="0"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horizontal="left"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3" fillId="0" borderId="0" xfId="0" applyFont="1" applyFill="1" applyAlignment="1">
      <alignment vertical="center"/>
    </xf>
    <xf numFmtId="49" fontId="3" fillId="0" borderId="0" xfId="0" applyNumberFormat="1" applyFont="1" applyFill="1" applyAlignment="1">
      <alignment vertical="center" wrapText="1"/>
    </xf>
    <xf numFmtId="14" fontId="1" fillId="0" borderId="0" xfId="0" applyNumberFormat="1" applyFont="1" applyFill="1" applyAlignment="1">
      <alignment horizontal="center" vertical="center" wrapText="1"/>
    </xf>
    <xf numFmtId="14" fontId="1" fillId="0" borderId="0" xfId="0" applyNumberFormat="1" applyFont="1" applyFill="1" applyAlignment="1">
      <alignment horizontal="center" vertical="center"/>
    </xf>
    <xf numFmtId="176" fontId="9" fillId="0" borderId="0" xfId="0" applyNumberFormat="1" applyFont="1" applyFill="1" applyAlignment="1">
      <alignment horizontal="center" vertical="center"/>
    </xf>
    <xf numFmtId="177" fontId="9" fillId="0" borderId="0" xfId="0" applyNumberFormat="1" applyFont="1" applyFill="1" applyAlignment="1">
      <alignment horizontal="center" vertical="center"/>
    </xf>
    <xf numFmtId="10" fontId="1" fillId="0" borderId="0" xfId="0" applyNumberFormat="1" applyFont="1" applyFill="1" applyAlignment="1">
      <alignment horizontal="center" vertical="center"/>
    </xf>
    <xf numFmtId="14"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right" vertical="center" wrapText="1"/>
    </xf>
    <xf numFmtId="177" fontId="7" fillId="0" borderId="2" xfId="0" applyNumberFormat="1" applyFont="1" applyFill="1" applyBorder="1" applyAlignment="1">
      <alignment horizontal="right" vertical="center" wrapText="1"/>
    </xf>
    <xf numFmtId="10" fontId="7" fillId="0" borderId="2" xfId="0" applyNumberFormat="1" applyFont="1" applyFill="1" applyBorder="1" applyAlignment="1">
      <alignment horizontal="right" vertical="center" wrapText="1"/>
    </xf>
    <xf numFmtId="14" fontId="3" fillId="0" borderId="0" xfId="0" applyNumberFormat="1" applyFont="1" applyFill="1" applyAlignment="1">
      <alignment vertical="center"/>
    </xf>
    <xf numFmtId="0" fontId="4" fillId="0" borderId="0" xfId="0" applyFont="1" applyFill="1" applyAlignment="1">
      <alignment vertical="center"/>
    </xf>
    <xf numFmtId="43" fontId="9" fillId="0" borderId="0" xfId="1" applyFont="1" applyFill="1" applyAlignment="1">
      <alignment horizontal="center" vertical="center"/>
    </xf>
    <xf numFmtId="9" fontId="9" fillId="0" borderId="0" xfId="0" applyNumberFormat="1" applyFont="1" applyFill="1" applyAlignment="1">
      <alignment horizontal="center" vertical="center"/>
    </xf>
    <xf numFmtId="9" fontId="1" fillId="0" borderId="0" xfId="0" applyNumberFormat="1" applyFont="1" applyFill="1" applyAlignment="1">
      <alignment horizontal="center" vertical="center"/>
    </xf>
    <xf numFmtId="43" fontId="7" fillId="0" borderId="2" xfId="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43" fontId="10" fillId="0" borderId="2" xfId="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9" fontId="7" fillId="0" borderId="2" xfId="3"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9" fontId="10" fillId="0" borderId="2" xfId="3" applyNumberFormat="1" applyFont="1" applyFill="1" applyBorder="1" applyAlignment="1">
      <alignment horizontal="center" vertical="center" wrapText="1"/>
    </xf>
    <xf numFmtId="43" fontId="7" fillId="0" borderId="2" xfId="1" applyFont="1" applyFill="1" applyBorder="1" applyAlignment="1">
      <alignment horizontal="right" vertical="center" wrapText="1"/>
    </xf>
    <xf numFmtId="9" fontId="7" fillId="0" borderId="2" xfId="0" applyNumberFormat="1" applyFont="1" applyFill="1" applyBorder="1" applyAlignment="1">
      <alignment horizontal="right" vertical="center" wrapText="1"/>
    </xf>
    <xf numFmtId="9" fontId="7" fillId="0" borderId="2" xfId="3" applyNumberFormat="1" applyFont="1" applyFill="1" applyBorder="1" applyAlignment="1">
      <alignment horizontal="righ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46"/>
  <sheetViews>
    <sheetView tabSelected="1" zoomScale="40" zoomScaleNormal="40" workbookViewId="0">
      <selection activeCell="J9" sqref="J9"/>
    </sheetView>
  </sheetViews>
  <sheetFormatPr defaultColWidth="8.54166666666667" defaultRowHeight="15.75"/>
  <cols>
    <col min="1" max="1" width="5.81666666666667" style="3" customWidth="1"/>
    <col min="2" max="2" width="11.375" style="3" customWidth="1"/>
    <col min="3" max="3" width="14.375" style="3" customWidth="1"/>
    <col min="4" max="4" width="12.45" style="3" customWidth="1"/>
    <col min="5" max="5" width="16.3666666666667" style="4" customWidth="1"/>
    <col min="6" max="6" width="13.6333333333333" style="3" customWidth="1"/>
    <col min="7" max="7" width="21.2666666666667" style="5" customWidth="1"/>
    <col min="8" max="8" width="12.0916666666667" style="4" customWidth="1"/>
    <col min="9" max="9" width="19.45" style="4" customWidth="1"/>
    <col min="10" max="10" width="17.2" style="4" customWidth="1"/>
    <col min="11" max="12" width="16.3666666666667" style="6" customWidth="1"/>
    <col min="13" max="13" width="19" style="7" customWidth="1"/>
    <col min="14" max="14" width="17.1833333333333" style="8" customWidth="1"/>
    <col min="15" max="15" width="9.725" style="9" customWidth="1"/>
    <col min="16" max="16" width="10.0916666666667" style="10" customWidth="1"/>
    <col min="17" max="17" width="15" style="11" customWidth="1"/>
    <col min="18" max="19" width="24" style="11" customWidth="1"/>
    <col min="20" max="20" width="9.725" style="12" customWidth="1"/>
    <col min="21" max="21" width="24" style="11" customWidth="1"/>
    <col min="22" max="22" width="8.11666666666667" style="12" customWidth="1"/>
    <col min="23" max="23" width="20.75" style="11" customWidth="1"/>
    <col min="24" max="24" width="9.68333333333333" style="12" customWidth="1"/>
    <col min="25" max="25" width="10.625" style="11" customWidth="1"/>
    <col min="26" max="26" width="8.54166666666667" style="12" customWidth="1"/>
    <col min="27" max="27" width="20.75" style="11" customWidth="1"/>
    <col min="28" max="28" width="7.375" style="12" customWidth="1"/>
    <col min="29" max="29" width="24" style="11" customWidth="1"/>
    <col min="30" max="30" width="7.18333333333333" style="12" customWidth="1"/>
    <col min="31" max="16384" width="8.54166666666667" style="13"/>
  </cols>
  <sheetData>
    <row r="1" ht="20.25" spans="1:1">
      <c r="A1" s="14"/>
    </row>
    <row r="2" s="1" customFormat="1" ht="100" customHeight="1" spans="1:30">
      <c r="A2" s="15" t="s">
        <v>0</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row>
    <row r="3" s="1" customFormat="1" ht="100" customHeight="1" spans="1:30">
      <c r="A3" s="16" t="s">
        <v>1</v>
      </c>
      <c r="B3" s="16"/>
      <c r="C3" s="16"/>
      <c r="D3" s="16"/>
      <c r="E3" s="17"/>
      <c r="F3" s="18"/>
      <c r="G3" s="19"/>
      <c r="H3" s="20"/>
      <c r="I3" s="20"/>
      <c r="J3" s="20"/>
      <c r="K3" s="28"/>
      <c r="L3" s="28"/>
      <c r="M3" s="29"/>
      <c r="N3" s="30"/>
      <c r="O3" s="31"/>
      <c r="P3" s="32" t="s">
        <v>2</v>
      </c>
      <c r="Q3" s="44"/>
      <c r="R3" s="44"/>
      <c r="S3" s="44"/>
      <c r="T3" s="45"/>
      <c r="U3" s="44"/>
      <c r="V3" s="45"/>
      <c r="W3" s="44"/>
      <c r="X3" s="46" t="s">
        <v>3</v>
      </c>
      <c r="Y3" s="44"/>
      <c r="Z3" s="45"/>
      <c r="AA3" s="44"/>
      <c r="AB3" s="45"/>
      <c r="AC3" s="44"/>
      <c r="AD3" s="45"/>
    </row>
    <row r="4" s="2" customFormat="1" ht="100" customHeight="1" spans="1:30">
      <c r="A4" s="21" t="s">
        <v>4</v>
      </c>
      <c r="B4" s="21" t="s">
        <v>5</v>
      </c>
      <c r="C4" s="21" t="s">
        <v>6</v>
      </c>
      <c r="D4" s="22" t="s">
        <v>7</v>
      </c>
      <c r="E4" s="23" t="s">
        <v>8</v>
      </c>
      <c r="F4" s="22" t="s">
        <v>9</v>
      </c>
      <c r="G4" s="24" t="s">
        <v>10</v>
      </c>
      <c r="H4" s="23" t="s">
        <v>11</v>
      </c>
      <c r="I4" s="23" t="s">
        <v>12</v>
      </c>
      <c r="J4" s="23" t="s">
        <v>13</v>
      </c>
      <c r="K4" s="33" t="s">
        <v>14</v>
      </c>
      <c r="L4" s="33" t="s">
        <v>15</v>
      </c>
      <c r="M4" s="33" t="s">
        <v>16</v>
      </c>
      <c r="N4" s="23" t="s">
        <v>17</v>
      </c>
      <c r="O4" s="34" t="s">
        <v>18</v>
      </c>
      <c r="P4" s="35" t="s">
        <v>19</v>
      </c>
      <c r="Q4" s="47" t="s">
        <v>20</v>
      </c>
      <c r="R4" s="47" t="s">
        <v>21</v>
      </c>
      <c r="S4" s="48" t="s">
        <v>22</v>
      </c>
      <c r="T4" s="49"/>
      <c r="U4" s="48" t="s">
        <v>23</v>
      </c>
      <c r="V4" s="49"/>
      <c r="W4" s="48" t="s">
        <v>24</v>
      </c>
      <c r="X4" s="49"/>
      <c r="Y4" s="48" t="s">
        <v>25</v>
      </c>
      <c r="Z4" s="49"/>
      <c r="AA4" s="48" t="s">
        <v>26</v>
      </c>
      <c r="AB4" s="49"/>
      <c r="AC4" s="48" t="s">
        <v>27</v>
      </c>
      <c r="AD4" s="49"/>
    </row>
    <row r="5" s="2" customFormat="1" ht="100" customHeight="1" spans="1:30">
      <c r="A5" s="21"/>
      <c r="B5" s="21"/>
      <c r="C5" s="21"/>
      <c r="D5" s="22"/>
      <c r="E5" s="23"/>
      <c r="F5" s="22"/>
      <c r="G5" s="24"/>
      <c r="H5" s="23"/>
      <c r="I5" s="23"/>
      <c r="J5" s="23"/>
      <c r="K5" s="33"/>
      <c r="L5" s="33"/>
      <c r="M5" s="33"/>
      <c r="N5" s="36"/>
      <c r="O5" s="37"/>
      <c r="P5" s="38"/>
      <c r="Q5" s="50"/>
      <c r="R5" s="50"/>
      <c r="S5" s="47" t="s">
        <v>28</v>
      </c>
      <c r="T5" s="51" t="s">
        <v>29</v>
      </c>
      <c r="U5" s="47" t="s">
        <v>28</v>
      </c>
      <c r="V5" s="52" t="s">
        <v>29</v>
      </c>
      <c r="W5" s="47" t="s">
        <v>28</v>
      </c>
      <c r="X5" s="51" t="s">
        <v>29</v>
      </c>
      <c r="Y5" s="47" t="s">
        <v>28</v>
      </c>
      <c r="Z5" s="51" t="s">
        <v>29</v>
      </c>
      <c r="AA5" s="47" t="s">
        <v>28</v>
      </c>
      <c r="AB5" s="51" t="s">
        <v>29</v>
      </c>
      <c r="AC5" s="47" t="s">
        <v>28</v>
      </c>
      <c r="AD5" s="52" t="s">
        <v>29</v>
      </c>
    </row>
    <row r="6" s="2" customFormat="1" ht="100" customHeight="1" spans="1:30">
      <c r="A6" s="21"/>
      <c r="B6" s="21"/>
      <c r="C6" s="21"/>
      <c r="D6" s="22"/>
      <c r="E6" s="23"/>
      <c r="F6" s="22"/>
      <c r="G6" s="24"/>
      <c r="H6" s="23"/>
      <c r="I6" s="23"/>
      <c r="J6" s="23"/>
      <c r="K6" s="33"/>
      <c r="L6" s="33"/>
      <c r="M6" s="33"/>
      <c r="N6" s="36"/>
      <c r="O6" s="37"/>
      <c r="P6" s="38"/>
      <c r="Q6" s="50"/>
      <c r="R6" s="50">
        <f>R7+R15</f>
        <v>23203196</v>
      </c>
      <c r="S6" s="50">
        <f>S7+S15</f>
        <v>9151752.4</v>
      </c>
      <c r="T6" s="50"/>
      <c r="U6" s="50">
        <f>U7+U15</f>
        <v>5849935</v>
      </c>
      <c r="V6" s="50"/>
      <c r="W6" s="50">
        <f>W7+W15</f>
        <v>2353377.6</v>
      </c>
      <c r="X6" s="50"/>
      <c r="Y6" s="50"/>
      <c r="Z6" s="50"/>
      <c r="AA6" s="50">
        <f>AA7+AA15</f>
        <v>2353377.6</v>
      </c>
      <c r="AB6" s="50"/>
      <c r="AC6" s="50">
        <f>AC7+AC15</f>
        <v>5848131</v>
      </c>
      <c r="AD6" s="50"/>
    </row>
    <row r="7" s="2" customFormat="1" ht="100" customHeight="1" spans="1:30">
      <c r="A7" s="21"/>
      <c r="B7" s="21"/>
      <c r="C7" s="21"/>
      <c r="D7" s="22"/>
      <c r="E7" s="23"/>
      <c r="F7" s="22"/>
      <c r="G7" s="24"/>
      <c r="H7" s="23"/>
      <c r="I7" s="23"/>
      <c r="J7" s="23"/>
      <c r="K7" s="33"/>
      <c r="L7" s="33"/>
      <c r="M7" s="33"/>
      <c r="N7" s="36"/>
      <c r="O7" s="37"/>
      <c r="P7" s="38"/>
      <c r="Q7" s="50"/>
      <c r="R7" s="50">
        <v>4456466</v>
      </c>
      <c r="S7" s="47">
        <f>SUM(S8:S14)</f>
        <v>1782586.4</v>
      </c>
      <c r="T7" s="51"/>
      <c r="U7" s="47">
        <v>1114116.5</v>
      </c>
      <c r="V7" s="52"/>
      <c r="W7" s="47">
        <v>445646.6</v>
      </c>
      <c r="X7" s="51"/>
      <c r="Y7" s="47">
        <v>0</v>
      </c>
      <c r="Z7" s="51"/>
      <c r="AA7" s="47">
        <v>445646.6</v>
      </c>
      <c r="AB7" s="51"/>
      <c r="AC7" s="47">
        <v>1114116.5</v>
      </c>
      <c r="AD7" s="52"/>
    </row>
    <row r="8" s="2" customFormat="1" ht="100" customHeight="1" spans="1:30">
      <c r="A8" s="21">
        <v>1</v>
      </c>
      <c r="B8" s="21" t="s">
        <v>30</v>
      </c>
      <c r="C8" s="21" t="s">
        <v>31</v>
      </c>
      <c r="D8" s="22" t="s">
        <v>32</v>
      </c>
      <c r="E8" s="23" t="s">
        <v>33</v>
      </c>
      <c r="F8" s="22" t="s">
        <v>34</v>
      </c>
      <c r="G8" s="24" t="s">
        <v>35</v>
      </c>
      <c r="H8" s="23" t="s">
        <v>36</v>
      </c>
      <c r="I8" s="23" t="s">
        <v>37</v>
      </c>
      <c r="J8" s="23" t="s">
        <v>37</v>
      </c>
      <c r="K8" s="33">
        <v>45640</v>
      </c>
      <c r="L8" s="33">
        <v>45658</v>
      </c>
      <c r="M8" s="33">
        <v>46022</v>
      </c>
      <c r="N8" s="36">
        <v>1000</v>
      </c>
      <c r="O8" s="37">
        <v>2500</v>
      </c>
      <c r="P8" s="38">
        <v>0.07</v>
      </c>
      <c r="Q8" s="50">
        <v>175</v>
      </c>
      <c r="R8" s="50">
        <v>175000</v>
      </c>
      <c r="S8" s="47">
        <v>70000</v>
      </c>
      <c r="T8" s="51">
        <v>0.4</v>
      </c>
      <c r="U8" s="47">
        <v>43750</v>
      </c>
      <c r="V8" s="52">
        <v>0.25</v>
      </c>
      <c r="W8" s="47">
        <v>17500</v>
      </c>
      <c r="X8" s="51">
        <v>0.1</v>
      </c>
      <c r="Y8" s="47"/>
      <c r="Z8" s="51"/>
      <c r="AA8" s="47">
        <v>17500</v>
      </c>
      <c r="AB8" s="51">
        <v>0.1</v>
      </c>
      <c r="AC8" s="47">
        <v>43750</v>
      </c>
      <c r="AD8" s="52">
        <v>0.25</v>
      </c>
    </row>
    <row r="9" s="2" customFormat="1" ht="100" customHeight="1" spans="1:30">
      <c r="A9" s="21">
        <v>2</v>
      </c>
      <c r="B9" s="21" t="s">
        <v>30</v>
      </c>
      <c r="C9" s="21" t="s">
        <v>31</v>
      </c>
      <c r="D9" s="22" t="s">
        <v>32</v>
      </c>
      <c r="E9" s="23" t="s">
        <v>33</v>
      </c>
      <c r="F9" s="22" t="s">
        <v>34</v>
      </c>
      <c r="G9" s="24" t="s">
        <v>38</v>
      </c>
      <c r="H9" s="23" t="s">
        <v>39</v>
      </c>
      <c r="I9" s="23" t="s">
        <v>40</v>
      </c>
      <c r="J9" s="23" t="s">
        <v>41</v>
      </c>
      <c r="K9" s="33">
        <v>45640</v>
      </c>
      <c r="L9" s="33">
        <v>45677</v>
      </c>
      <c r="M9" s="33">
        <v>46041</v>
      </c>
      <c r="N9" s="36">
        <v>9300</v>
      </c>
      <c r="O9" s="37">
        <v>2500</v>
      </c>
      <c r="P9" s="38">
        <v>0.07</v>
      </c>
      <c r="Q9" s="50">
        <v>175</v>
      </c>
      <c r="R9" s="50">
        <v>1627500</v>
      </c>
      <c r="S9" s="47">
        <v>651000</v>
      </c>
      <c r="T9" s="51">
        <v>0.4</v>
      </c>
      <c r="U9" s="47">
        <v>406875</v>
      </c>
      <c r="V9" s="52">
        <v>0.25</v>
      </c>
      <c r="W9" s="47">
        <v>162750</v>
      </c>
      <c r="X9" s="51">
        <v>0.1</v>
      </c>
      <c r="Y9" s="47"/>
      <c r="Z9" s="51"/>
      <c r="AA9" s="47">
        <v>162750</v>
      </c>
      <c r="AB9" s="51">
        <v>0.1</v>
      </c>
      <c r="AC9" s="47">
        <v>406875</v>
      </c>
      <c r="AD9" s="52">
        <v>0.25</v>
      </c>
    </row>
    <row r="10" s="2" customFormat="1" ht="100" customHeight="1" spans="1:30">
      <c r="A10" s="21">
        <v>3</v>
      </c>
      <c r="B10" s="21" t="s">
        <v>30</v>
      </c>
      <c r="C10" s="21" t="s">
        <v>31</v>
      </c>
      <c r="D10" s="22" t="s">
        <v>32</v>
      </c>
      <c r="E10" s="23" t="s">
        <v>42</v>
      </c>
      <c r="F10" s="22" t="s">
        <v>34</v>
      </c>
      <c r="G10" s="24" t="s">
        <v>43</v>
      </c>
      <c r="H10" s="23" t="s">
        <v>36</v>
      </c>
      <c r="I10" s="23" t="s">
        <v>37</v>
      </c>
      <c r="J10" s="23" t="s">
        <v>37</v>
      </c>
      <c r="K10" s="33">
        <v>45639</v>
      </c>
      <c r="L10" s="33">
        <v>45658</v>
      </c>
      <c r="M10" s="33">
        <v>46022</v>
      </c>
      <c r="N10" s="36">
        <v>25000</v>
      </c>
      <c r="O10" s="37">
        <v>500</v>
      </c>
      <c r="P10" s="38">
        <v>0.056</v>
      </c>
      <c r="Q10" s="50">
        <v>28</v>
      </c>
      <c r="R10" s="50">
        <v>700000</v>
      </c>
      <c r="S10" s="47">
        <v>280000</v>
      </c>
      <c r="T10" s="51">
        <v>0.4</v>
      </c>
      <c r="U10" s="47">
        <v>175000</v>
      </c>
      <c r="V10" s="52">
        <v>0.25</v>
      </c>
      <c r="W10" s="47">
        <v>70000</v>
      </c>
      <c r="X10" s="51">
        <v>0.1</v>
      </c>
      <c r="Y10" s="47"/>
      <c r="Z10" s="51"/>
      <c r="AA10" s="47">
        <v>70000</v>
      </c>
      <c r="AB10" s="51">
        <v>0.1</v>
      </c>
      <c r="AC10" s="47">
        <v>175000</v>
      </c>
      <c r="AD10" s="52">
        <v>0.25</v>
      </c>
    </row>
    <row r="11" s="2" customFormat="1" ht="100" customHeight="1" spans="1:30">
      <c r="A11" s="21">
        <v>4</v>
      </c>
      <c r="B11" s="21" t="s">
        <v>30</v>
      </c>
      <c r="C11" s="21" t="s">
        <v>31</v>
      </c>
      <c r="D11" s="22" t="s">
        <v>32</v>
      </c>
      <c r="E11" s="23" t="s">
        <v>42</v>
      </c>
      <c r="F11" s="22" t="s">
        <v>34</v>
      </c>
      <c r="G11" s="24" t="s">
        <v>44</v>
      </c>
      <c r="H11" s="23" t="s">
        <v>39</v>
      </c>
      <c r="I11" s="23" t="s">
        <v>40</v>
      </c>
      <c r="J11" s="23" t="s">
        <v>41</v>
      </c>
      <c r="K11" s="33">
        <v>45640</v>
      </c>
      <c r="L11" s="33">
        <v>45677</v>
      </c>
      <c r="M11" s="33">
        <v>46131</v>
      </c>
      <c r="N11" s="36">
        <v>46500</v>
      </c>
      <c r="O11" s="37">
        <v>500</v>
      </c>
      <c r="P11" s="38">
        <v>0.056</v>
      </c>
      <c r="Q11" s="50">
        <v>28</v>
      </c>
      <c r="R11" s="50">
        <v>1302000</v>
      </c>
      <c r="S11" s="47">
        <v>520800</v>
      </c>
      <c r="T11" s="51">
        <v>0.4</v>
      </c>
      <c r="U11" s="47">
        <v>325500</v>
      </c>
      <c r="V11" s="52">
        <v>0.25</v>
      </c>
      <c r="W11" s="47">
        <v>130200</v>
      </c>
      <c r="X11" s="51">
        <v>0.1</v>
      </c>
      <c r="Y11" s="47"/>
      <c r="Z11" s="51"/>
      <c r="AA11" s="47">
        <v>130200</v>
      </c>
      <c r="AB11" s="51">
        <v>0.1</v>
      </c>
      <c r="AC11" s="47">
        <v>325500</v>
      </c>
      <c r="AD11" s="52">
        <v>0.25</v>
      </c>
    </row>
    <row r="12" s="2" customFormat="1" ht="100" customHeight="1" spans="1:30">
      <c r="A12" s="21">
        <v>5</v>
      </c>
      <c r="B12" s="21" t="s">
        <v>30</v>
      </c>
      <c r="C12" s="21" t="s">
        <v>31</v>
      </c>
      <c r="D12" s="22" t="s">
        <v>32</v>
      </c>
      <c r="E12" s="23" t="s">
        <v>45</v>
      </c>
      <c r="F12" s="22" t="s">
        <v>34</v>
      </c>
      <c r="G12" s="24" t="s">
        <v>46</v>
      </c>
      <c r="H12" s="23" t="s">
        <v>36</v>
      </c>
      <c r="I12" s="23" t="s">
        <v>37</v>
      </c>
      <c r="J12" s="23" t="s">
        <v>37</v>
      </c>
      <c r="K12" s="33">
        <v>45641</v>
      </c>
      <c r="L12" s="33">
        <v>45658</v>
      </c>
      <c r="M12" s="33">
        <v>45777</v>
      </c>
      <c r="N12" s="36">
        <v>1000</v>
      </c>
      <c r="O12" s="37">
        <v>1500</v>
      </c>
      <c r="P12" s="38">
        <v>0.038</v>
      </c>
      <c r="Q12" s="50">
        <v>57</v>
      </c>
      <c r="R12" s="50">
        <v>57000</v>
      </c>
      <c r="S12" s="47">
        <v>22800</v>
      </c>
      <c r="T12" s="51">
        <v>0.4</v>
      </c>
      <c r="U12" s="47">
        <v>14250</v>
      </c>
      <c r="V12" s="52">
        <v>0.25</v>
      </c>
      <c r="W12" s="47">
        <v>5700</v>
      </c>
      <c r="X12" s="51">
        <v>0.1</v>
      </c>
      <c r="Y12" s="47"/>
      <c r="Z12" s="51"/>
      <c r="AA12" s="47">
        <v>5700</v>
      </c>
      <c r="AB12" s="51">
        <v>0.1</v>
      </c>
      <c r="AC12" s="47">
        <v>14250</v>
      </c>
      <c r="AD12" s="52">
        <v>0.25</v>
      </c>
    </row>
    <row r="13" s="2" customFormat="1" ht="100" customHeight="1" spans="1:30">
      <c r="A13" s="21">
        <v>6</v>
      </c>
      <c r="B13" s="21" t="s">
        <v>30</v>
      </c>
      <c r="C13" s="21" t="s">
        <v>31</v>
      </c>
      <c r="D13" s="22" t="s">
        <v>32</v>
      </c>
      <c r="E13" s="23" t="s">
        <v>45</v>
      </c>
      <c r="F13" s="22" t="s">
        <v>34</v>
      </c>
      <c r="G13" s="24" t="s">
        <v>47</v>
      </c>
      <c r="H13" s="23" t="s">
        <v>39</v>
      </c>
      <c r="I13" s="23" t="s">
        <v>40</v>
      </c>
      <c r="J13" s="23" t="s">
        <v>48</v>
      </c>
      <c r="K13" s="33">
        <v>45640</v>
      </c>
      <c r="L13" s="33">
        <v>45658</v>
      </c>
      <c r="M13" s="33">
        <v>45808</v>
      </c>
      <c r="N13" s="36">
        <v>9538</v>
      </c>
      <c r="O13" s="37">
        <v>1500</v>
      </c>
      <c r="P13" s="38">
        <v>0.038</v>
      </c>
      <c r="Q13" s="50">
        <v>57</v>
      </c>
      <c r="R13" s="50">
        <v>543666</v>
      </c>
      <c r="S13" s="47">
        <v>217466.4</v>
      </c>
      <c r="T13" s="51">
        <v>0.4</v>
      </c>
      <c r="U13" s="47">
        <v>135916.5</v>
      </c>
      <c r="V13" s="52">
        <v>0.25</v>
      </c>
      <c r="W13" s="47">
        <v>54366.6</v>
      </c>
      <c r="X13" s="51">
        <v>0.1</v>
      </c>
      <c r="Y13" s="47"/>
      <c r="Z13" s="51"/>
      <c r="AA13" s="47">
        <v>54366.6</v>
      </c>
      <c r="AB13" s="51">
        <v>0.1</v>
      </c>
      <c r="AC13" s="47">
        <v>135916.5</v>
      </c>
      <c r="AD13" s="52">
        <v>0.25</v>
      </c>
    </row>
    <row r="14" s="2" customFormat="1" ht="100" customHeight="1" spans="1:30">
      <c r="A14" s="21">
        <v>7</v>
      </c>
      <c r="B14" s="21" t="s">
        <v>30</v>
      </c>
      <c r="C14" s="21" t="s">
        <v>31</v>
      </c>
      <c r="D14" s="22" t="s">
        <v>32</v>
      </c>
      <c r="E14" s="23" t="s">
        <v>45</v>
      </c>
      <c r="F14" s="22" t="s">
        <v>34</v>
      </c>
      <c r="G14" s="24" t="s">
        <v>49</v>
      </c>
      <c r="H14" s="23" t="s">
        <v>50</v>
      </c>
      <c r="I14" s="23" t="s">
        <v>51</v>
      </c>
      <c r="J14" s="23" t="s">
        <v>48</v>
      </c>
      <c r="K14" s="33">
        <v>45642</v>
      </c>
      <c r="L14" s="33">
        <v>45658</v>
      </c>
      <c r="M14" s="33">
        <v>45808</v>
      </c>
      <c r="N14" s="36">
        <v>900</v>
      </c>
      <c r="O14" s="37">
        <v>1500</v>
      </c>
      <c r="P14" s="38">
        <v>0.038</v>
      </c>
      <c r="Q14" s="50">
        <v>57</v>
      </c>
      <c r="R14" s="50">
        <v>51300</v>
      </c>
      <c r="S14" s="47">
        <v>20520</v>
      </c>
      <c r="T14" s="51">
        <v>0.4</v>
      </c>
      <c r="U14" s="47">
        <v>12825</v>
      </c>
      <c r="V14" s="52">
        <v>0.25</v>
      </c>
      <c r="W14" s="47">
        <v>5130</v>
      </c>
      <c r="X14" s="51">
        <v>0.1</v>
      </c>
      <c r="Y14" s="47"/>
      <c r="Z14" s="51"/>
      <c r="AA14" s="47">
        <v>5130</v>
      </c>
      <c r="AB14" s="51">
        <v>0.1</v>
      </c>
      <c r="AC14" s="47">
        <v>12825</v>
      </c>
      <c r="AD14" s="52">
        <v>0.25</v>
      </c>
    </row>
    <row r="15" s="2" customFormat="1" ht="39.5" customHeight="1" spans="1:30">
      <c r="A15" s="21"/>
      <c r="B15" s="21"/>
      <c r="C15" s="21"/>
      <c r="D15" s="22"/>
      <c r="E15" s="23"/>
      <c r="F15" s="22"/>
      <c r="G15" s="24"/>
      <c r="H15" s="23"/>
      <c r="I15" s="23"/>
      <c r="J15" s="23"/>
      <c r="K15" s="33"/>
      <c r="L15" s="33"/>
      <c r="M15" s="33"/>
      <c r="N15" s="36"/>
      <c r="O15" s="37"/>
      <c r="P15" s="38"/>
      <c r="Q15" s="50"/>
      <c r="R15" s="50">
        <f>SUM(R16:R42)</f>
        <v>18746730</v>
      </c>
      <c r="S15" s="50">
        <f>SUM(S16:S42)</f>
        <v>7369166</v>
      </c>
      <c r="T15" s="53"/>
      <c r="U15" s="50">
        <f>SUM(U16:U42)</f>
        <v>4735818.5</v>
      </c>
      <c r="V15" s="54"/>
      <c r="W15" s="50">
        <f>SUM(W16:W42)</f>
        <v>1907731</v>
      </c>
      <c r="X15" s="53"/>
      <c r="Y15" s="50">
        <f>SUM(Y16:Y42)</f>
        <v>0</v>
      </c>
      <c r="Z15" s="53"/>
      <c r="AA15" s="50">
        <f>SUM(AA16:AA42)</f>
        <v>1907731</v>
      </c>
      <c r="AB15" s="53"/>
      <c r="AC15" s="50">
        <f>SUM(AC16:AC42)</f>
        <v>4734014.5</v>
      </c>
      <c r="AD15" s="54"/>
    </row>
    <row r="16" s="2" customFormat="1" ht="200" customHeight="1" spans="1:30">
      <c r="A16" s="25">
        <v>1</v>
      </c>
      <c r="B16" s="21" t="s">
        <v>30</v>
      </c>
      <c r="C16" s="21" t="s">
        <v>52</v>
      </c>
      <c r="D16" s="22" t="s">
        <v>32</v>
      </c>
      <c r="E16" s="23" t="s">
        <v>53</v>
      </c>
      <c r="F16" s="22" t="s">
        <v>54</v>
      </c>
      <c r="G16" s="24" t="s">
        <v>55</v>
      </c>
      <c r="H16" s="23" t="s">
        <v>56</v>
      </c>
      <c r="I16" s="23" t="s">
        <v>57</v>
      </c>
      <c r="J16" s="23" t="s">
        <v>58</v>
      </c>
      <c r="K16" s="33">
        <v>45681</v>
      </c>
      <c r="L16" s="33">
        <v>45684</v>
      </c>
      <c r="M16" s="33">
        <v>45773</v>
      </c>
      <c r="N16" s="39">
        <v>410</v>
      </c>
      <c r="O16" s="40">
        <v>1100</v>
      </c>
      <c r="P16" s="41">
        <v>0.04</v>
      </c>
      <c r="Q16" s="55">
        <v>44</v>
      </c>
      <c r="R16" s="55">
        <f t="shared" ref="R16:R29" si="0">ROUND(N16*O16*P16,2)</f>
        <v>18040</v>
      </c>
      <c r="S16" s="55">
        <f t="shared" ref="S16:S29" si="1">ROUND(R16*T16,2)</f>
        <v>6314</v>
      </c>
      <c r="T16" s="56">
        <v>0.35</v>
      </c>
      <c r="U16" s="55">
        <f t="shared" ref="U16:U29" si="2">ROUND(R16*V16,2)</f>
        <v>5412</v>
      </c>
      <c r="V16" s="57">
        <v>0.3</v>
      </c>
      <c r="W16" s="55">
        <f t="shared" ref="W16:W29" si="3">Y16+AA16</f>
        <v>2706</v>
      </c>
      <c r="X16" s="56">
        <v>0.15</v>
      </c>
      <c r="Y16" s="55">
        <f t="shared" ref="Y16:Y29" si="4">ROUND(R16*Z16,2)</f>
        <v>0</v>
      </c>
      <c r="Z16" s="56">
        <v>0</v>
      </c>
      <c r="AA16" s="55">
        <f t="shared" ref="AA16:AA29" si="5">ROUND(R16*AB16,2)</f>
        <v>2706</v>
      </c>
      <c r="AB16" s="56">
        <v>0.15</v>
      </c>
      <c r="AC16" s="55">
        <f t="shared" ref="AC16:AC29" si="6">R16*AD16</f>
        <v>3608</v>
      </c>
      <c r="AD16" s="57">
        <v>0.2</v>
      </c>
    </row>
    <row r="17" s="2" customFormat="1" ht="200" customHeight="1" spans="1:30">
      <c r="A17" s="25">
        <v>2</v>
      </c>
      <c r="B17" s="21" t="s">
        <v>30</v>
      </c>
      <c r="C17" s="21" t="s">
        <v>31</v>
      </c>
      <c r="D17" s="22" t="s">
        <v>32</v>
      </c>
      <c r="E17" s="23" t="s">
        <v>33</v>
      </c>
      <c r="F17" s="22" t="s">
        <v>54</v>
      </c>
      <c r="G17" s="24" t="s">
        <v>59</v>
      </c>
      <c r="H17" s="23" t="s">
        <v>60</v>
      </c>
      <c r="I17" s="23" t="s">
        <v>61</v>
      </c>
      <c r="J17" s="23" t="s">
        <v>61</v>
      </c>
      <c r="K17" s="33">
        <v>45743</v>
      </c>
      <c r="L17" s="33">
        <v>45744</v>
      </c>
      <c r="M17" s="33">
        <v>46108</v>
      </c>
      <c r="N17" s="39">
        <v>8000</v>
      </c>
      <c r="O17" s="40">
        <v>2500</v>
      </c>
      <c r="P17" s="41">
        <v>0.07</v>
      </c>
      <c r="Q17" s="55">
        <v>175</v>
      </c>
      <c r="R17" s="55">
        <f t="shared" si="0"/>
        <v>1400000</v>
      </c>
      <c r="S17" s="55">
        <f t="shared" si="1"/>
        <v>560000</v>
      </c>
      <c r="T17" s="56">
        <v>0.4</v>
      </c>
      <c r="U17" s="55">
        <f t="shared" si="2"/>
        <v>350000</v>
      </c>
      <c r="V17" s="57">
        <v>0.25</v>
      </c>
      <c r="W17" s="55">
        <f t="shared" si="3"/>
        <v>140000</v>
      </c>
      <c r="X17" s="56">
        <v>0.1</v>
      </c>
      <c r="Y17" s="55">
        <f t="shared" si="4"/>
        <v>0</v>
      </c>
      <c r="Z17" s="56">
        <v>0</v>
      </c>
      <c r="AA17" s="55">
        <f t="shared" si="5"/>
        <v>140000</v>
      </c>
      <c r="AB17" s="56">
        <v>0.1</v>
      </c>
      <c r="AC17" s="55">
        <f t="shared" si="6"/>
        <v>350000</v>
      </c>
      <c r="AD17" s="57">
        <v>0.25</v>
      </c>
    </row>
    <row r="18" s="2" customFormat="1" ht="200" customHeight="1" spans="1:30">
      <c r="A18" s="25">
        <v>3</v>
      </c>
      <c r="B18" s="21" t="s">
        <v>30</v>
      </c>
      <c r="C18" s="21" t="s">
        <v>52</v>
      </c>
      <c r="D18" s="22" t="s">
        <v>32</v>
      </c>
      <c r="E18" s="22" t="s">
        <v>33</v>
      </c>
      <c r="F18" s="23" t="s">
        <v>54</v>
      </c>
      <c r="G18" s="24" t="s">
        <v>62</v>
      </c>
      <c r="H18" s="23" t="s">
        <v>63</v>
      </c>
      <c r="I18" s="23" t="s">
        <v>64</v>
      </c>
      <c r="J18" s="23" t="s">
        <v>65</v>
      </c>
      <c r="K18" s="33">
        <v>45709</v>
      </c>
      <c r="L18" s="33">
        <v>45676</v>
      </c>
      <c r="M18" s="33">
        <v>46040</v>
      </c>
      <c r="N18" s="39">
        <v>7200</v>
      </c>
      <c r="O18" s="40">
        <v>2500</v>
      </c>
      <c r="P18" s="41">
        <v>0.07</v>
      </c>
      <c r="Q18" s="55">
        <v>175</v>
      </c>
      <c r="R18" s="55">
        <f t="shared" si="0"/>
        <v>1260000</v>
      </c>
      <c r="S18" s="55">
        <f t="shared" si="1"/>
        <v>504000</v>
      </c>
      <c r="T18" s="56">
        <v>0.4</v>
      </c>
      <c r="U18" s="55">
        <f t="shared" si="2"/>
        <v>315000</v>
      </c>
      <c r="V18" s="57">
        <v>0.25</v>
      </c>
      <c r="W18" s="55">
        <f t="shared" si="3"/>
        <v>126000</v>
      </c>
      <c r="X18" s="56">
        <v>0.1</v>
      </c>
      <c r="Y18" s="55">
        <f t="shared" si="4"/>
        <v>0</v>
      </c>
      <c r="Z18" s="56">
        <v>0</v>
      </c>
      <c r="AA18" s="55">
        <f t="shared" si="5"/>
        <v>126000</v>
      </c>
      <c r="AB18" s="56">
        <v>0.1</v>
      </c>
      <c r="AC18" s="55">
        <f t="shared" si="6"/>
        <v>315000</v>
      </c>
      <c r="AD18" s="57">
        <v>0.25</v>
      </c>
    </row>
    <row r="19" s="2" customFormat="1" ht="200" customHeight="1" spans="1:30">
      <c r="A19" s="25">
        <v>4</v>
      </c>
      <c r="B19" s="21" t="s">
        <v>30</v>
      </c>
      <c r="C19" s="21" t="s">
        <v>52</v>
      </c>
      <c r="D19" s="22" t="s">
        <v>32</v>
      </c>
      <c r="E19" s="22" t="s">
        <v>33</v>
      </c>
      <c r="F19" s="23" t="s">
        <v>54</v>
      </c>
      <c r="G19" s="24" t="s">
        <v>66</v>
      </c>
      <c r="H19" s="23" t="s">
        <v>67</v>
      </c>
      <c r="I19" s="23" t="s">
        <v>68</v>
      </c>
      <c r="J19" s="23" t="s">
        <v>69</v>
      </c>
      <c r="K19" s="33">
        <v>45709</v>
      </c>
      <c r="L19" s="33">
        <v>45706</v>
      </c>
      <c r="M19" s="33">
        <v>46070</v>
      </c>
      <c r="N19" s="39">
        <v>2000</v>
      </c>
      <c r="O19" s="40">
        <v>2500</v>
      </c>
      <c r="P19" s="41">
        <v>0.07</v>
      </c>
      <c r="Q19" s="55">
        <v>175</v>
      </c>
      <c r="R19" s="55">
        <f t="shared" si="0"/>
        <v>350000</v>
      </c>
      <c r="S19" s="55">
        <f t="shared" si="1"/>
        <v>140000</v>
      </c>
      <c r="T19" s="56">
        <v>0.4</v>
      </c>
      <c r="U19" s="55">
        <f t="shared" si="2"/>
        <v>87500</v>
      </c>
      <c r="V19" s="57">
        <v>0.25</v>
      </c>
      <c r="W19" s="55">
        <f t="shared" si="3"/>
        <v>35000</v>
      </c>
      <c r="X19" s="56">
        <v>0.1</v>
      </c>
      <c r="Y19" s="55">
        <f t="shared" si="4"/>
        <v>0</v>
      </c>
      <c r="Z19" s="56">
        <v>0</v>
      </c>
      <c r="AA19" s="55">
        <f t="shared" si="5"/>
        <v>35000</v>
      </c>
      <c r="AB19" s="56">
        <v>0.1</v>
      </c>
      <c r="AC19" s="55">
        <f t="shared" si="6"/>
        <v>87500</v>
      </c>
      <c r="AD19" s="57">
        <v>0.25</v>
      </c>
    </row>
    <row r="20" s="2" customFormat="1" ht="200" customHeight="1" spans="1:30">
      <c r="A20" s="25">
        <v>5</v>
      </c>
      <c r="B20" s="21" t="s">
        <v>30</v>
      </c>
      <c r="C20" s="21" t="s">
        <v>52</v>
      </c>
      <c r="D20" s="22" t="s">
        <v>32</v>
      </c>
      <c r="E20" s="23" t="s">
        <v>42</v>
      </c>
      <c r="F20" s="22" t="s">
        <v>54</v>
      </c>
      <c r="G20" s="24" t="s">
        <v>70</v>
      </c>
      <c r="H20" s="23" t="s">
        <v>71</v>
      </c>
      <c r="I20" s="23" t="s">
        <v>72</v>
      </c>
      <c r="J20" s="23" t="s">
        <v>73</v>
      </c>
      <c r="K20" s="33">
        <v>45673</v>
      </c>
      <c r="L20" s="33">
        <v>45679</v>
      </c>
      <c r="M20" s="33">
        <v>46043</v>
      </c>
      <c r="N20" s="39">
        <v>20000</v>
      </c>
      <c r="O20" s="40">
        <v>500</v>
      </c>
      <c r="P20" s="41">
        <v>0.056</v>
      </c>
      <c r="Q20" s="55">
        <v>28</v>
      </c>
      <c r="R20" s="55">
        <f t="shared" si="0"/>
        <v>560000</v>
      </c>
      <c r="S20" s="55">
        <f t="shared" si="1"/>
        <v>224000</v>
      </c>
      <c r="T20" s="56">
        <v>0.4</v>
      </c>
      <c r="U20" s="55">
        <f t="shared" si="2"/>
        <v>140000</v>
      </c>
      <c r="V20" s="57">
        <v>0.25</v>
      </c>
      <c r="W20" s="55">
        <f t="shared" si="3"/>
        <v>56000</v>
      </c>
      <c r="X20" s="56">
        <v>0.1</v>
      </c>
      <c r="Y20" s="55">
        <f t="shared" si="4"/>
        <v>0</v>
      </c>
      <c r="Z20" s="56">
        <v>0</v>
      </c>
      <c r="AA20" s="55">
        <f t="shared" si="5"/>
        <v>56000</v>
      </c>
      <c r="AB20" s="56">
        <v>0.1</v>
      </c>
      <c r="AC20" s="55">
        <f t="shared" si="6"/>
        <v>140000</v>
      </c>
      <c r="AD20" s="57">
        <v>0.25</v>
      </c>
    </row>
    <row r="21" s="2" customFormat="1" ht="200" customHeight="1" spans="1:30">
      <c r="A21" s="25">
        <v>6</v>
      </c>
      <c r="B21" s="21" t="s">
        <v>30</v>
      </c>
      <c r="C21" s="21" t="s">
        <v>52</v>
      </c>
      <c r="D21" s="22" t="s">
        <v>32</v>
      </c>
      <c r="E21" s="22" t="s">
        <v>42</v>
      </c>
      <c r="F21" s="22" t="s">
        <v>54</v>
      </c>
      <c r="G21" s="24" t="s">
        <v>74</v>
      </c>
      <c r="H21" s="23" t="s">
        <v>63</v>
      </c>
      <c r="I21" s="23" t="s">
        <v>64</v>
      </c>
      <c r="J21" s="23" t="s">
        <v>65</v>
      </c>
      <c r="K21" s="33">
        <v>45709</v>
      </c>
      <c r="L21" s="33">
        <v>45658</v>
      </c>
      <c r="M21" s="33">
        <v>46022</v>
      </c>
      <c r="N21" s="39">
        <v>180000</v>
      </c>
      <c r="O21" s="40">
        <v>500</v>
      </c>
      <c r="P21" s="41">
        <v>0.056</v>
      </c>
      <c r="Q21" s="55">
        <v>28</v>
      </c>
      <c r="R21" s="55">
        <f t="shared" si="0"/>
        <v>5040000</v>
      </c>
      <c r="S21" s="55">
        <f t="shared" si="1"/>
        <v>2016000</v>
      </c>
      <c r="T21" s="56">
        <v>0.4</v>
      </c>
      <c r="U21" s="55">
        <f t="shared" si="2"/>
        <v>1260000</v>
      </c>
      <c r="V21" s="57">
        <v>0.25</v>
      </c>
      <c r="W21" s="55">
        <f t="shared" si="3"/>
        <v>504000</v>
      </c>
      <c r="X21" s="56">
        <v>0.1</v>
      </c>
      <c r="Y21" s="55">
        <f t="shared" si="4"/>
        <v>0</v>
      </c>
      <c r="Z21" s="56">
        <v>0</v>
      </c>
      <c r="AA21" s="55">
        <f t="shared" si="5"/>
        <v>504000</v>
      </c>
      <c r="AB21" s="56">
        <v>0.1</v>
      </c>
      <c r="AC21" s="55">
        <f t="shared" si="6"/>
        <v>1260000</v>
      </c>
      <c r="AD21" s="57">
        <v>0.25</v>
      </c>
    </row>
    <row r="22" s="2" customFormat="1" ht="200" customHeight="1" spans="1:30">
      <c r="A22" s="25">
        <v>7</v>
      </c>
      <c r="B22" s="21" t="s">
        <v>30</v>
      </c>
      <c r="C22" s="21" t="s">
        <v>52</v>
      </c>
      <c r="D22" s="22" t="s">
        <v>32</v>
      </c>
      <c r="E22" s="22" t="s">
        <v>42</v>
      </c>
      <c r="F22" s="22" t="s">
        <v>54</v>
      </c>
      <c r="G22" s="24" t="s">
        <v>75</v>
      </c>
      <c r="H22" s="23" t="s">
        <v>67</v>
      </c>
      <c r="I22" s="23" t="s">
        <v>68</v>
      </c>
      <c r="J22" s="23" t="s">
        <v>76</v>
      </c>
      <c r="K22" s="33">
        <v>45709</v>
      </c>
      <c r="L22" s="33">
        <v>45688</v>
      </c>
      <c r="M22" s="33">
        <v>46052</v>
      </c>
      <c r="N22" s="39">
        <v>42126</v>
      </c>
      <c r="O22" s="40">
        <v>500</v>
      </c>
      <c r="P22" s="41">
        <v>0.056</v>
      </c>
      <c r="Q22" s="55">
        <v>28</v>
      </c>
      <c r="R22" s="55">
        <f t="shared" si="0"/>
        <v>1179528</v>
      </c>
      <c r="S22" s="55">
        <f t="shared" si="1"/>
        <v>471811.2</v>
      </c>
      <c r="T22" s="56">
        <v>0.4</v>
      </c>
      <c r="U22" s="55">
        <f t="shared" si="2"/>
        <v>294882</v>
      </c>
      <c r="V22" s="57">
        <v>0.25</v>
      </c>
      <c r="W22" s="55">
        <f t="shared" si="3"/>
        <v>117952.8</v>
      </c>
      <c r="X22" s="56">
        <v>0.1</v>
      </c>
      <c r="Y22" s="55">
        <f t="shared" si="4"/>
        <v>0</v>
      </c>
      <c r="Z22" s="56">
        <v>0</v>
      </c>
      <c r="AA22" s="55">
        <f t="shared" si="5"/>
        <v>117952.8</v>
      </c>
      <c r="AB22" s="56">
        <v>0.1</v>
      </c>
      <c r="AC22" s="55">
        <f t="shared" si="6"/>
        <v>294882</v>
      </c>
      <c r="AD22" s="57">
        <v>0.25</v>
      </c>
    </row>
    <row r="23" s="2" customFormat="1" ht="200" customHeight="1" spans="1:30">
      <c r="A23" s="25">
        <v>8</v>
      </c>
      <c r="B23" s="21" t="s">
        <v>30</v>
      </c>
      <c r="C23" s="21" t="s">
        <v>52</v>
      </c>
      <c r="D23" s="22" t="s">
        <v>32</v>
      </c>
      <c r="E23" s="23" t="s">
        <v>45</v>
      </c>
      <c r="F23" s="22" t="s">
        <v>54</v>
      </c>
      <c r="G23" s="24" t="s">
        <v>77</v>
      </c>
      <c r="H23" s="23" t="s">
        <v>71</v>
      </c>
      <c r="I23" s="23" t="s">
        <v>72</v>
      </c>
      <c r="J23" s="23" t="s">
        <v>73</v>
      </c>
      <c r="K23" s="33">
        <v>45673</v>
      </c>
      <c r="L23" s="33">
        <v>45679</v>
      </c>
      <c r="M23" s="33">
        <v>46043</v>
      </c>
      <c r="N23" s="39">
        <v>20000</v>
      </c>
      <c r="O23" s="40">
        <v>1500</v>
      </c>
      <c r="P23" s="41">
        <v>0.038</v>
      </c>
      <c r="Q23" s="55">
        <v>57</v>
      </c>
      <c r="R23" s="55">
        <f t="shared" si="0"/>
        <v>1140000</v>
      </c>
      <c r="S23" s="55">
        <f t="shared" si="1"/>
        <v>456000</v>
      </c>
      <c r="T23" s="56">
        <v>0.4</v>
      </c>
      <c r="U23" s="55">
        <f t="shared" si="2"/>
        <v>285000</v>
      </c>
      <c r="V23" s="57">
        <v>0.25</v>
      </c>
      <c r="W23" s="55">
        <f t="shared" si="3"/>
        <v>114000</v>
      </c>
      <c r="X23" s="56">
        <v>0.1</v>
      </c>
      <c r="Y23" s="55">
        <f t="shared" si="4"/>
        <v>0</v>
      </c>
      <c r="Z23" s="56">
        <v>0</v>
      </c>
      <c r="AA23" s="55">
        <f t="shared" si="5"/>
        <v>114000</v>
      </c>
      <c r="AB23" s="56">
        <v>0.1</v>
      </c>
      <c r="AC23" s="55">
        <f t="shared" si="6"/>
        <v>285000</v>
      </c>
      <c r="AD23" s="57">
        <v>0.25</v>
      </c>
    </row>
    <row r="24" s="2" customFormat="1" ht="200" customHeight="1" spans="1:30">
      <c r="A24" s="25">
        <v>9</v>
      </c>
      <c r="B24" s="21" t="s">
        <v>30</v>
      </c>
      <c r="C24" s="21" t="s">
        <v>52</v>
      </c>
      <c r="D24" s="22" t="s">
        <v>32</v>
      </c>
      <c r="E24" s="23" t="s">
        <v>45</v>
      </c>
      <c r="F24" s="22" t="s">
        <v>54</v>
      </c>
      <c r="G24" s="24" t="s">
        <v>78</v>
      </c>
      <c r="H24" s="23" t="s">
        <v>63</v>
      </c>
      <c r="I24" s="23" t="s">
        <v>64</v>
      </c>
      <c r="J24" s="23" t="s">
        <v>79</v>
      </c>
      <c r="K24" s="33">
        <v>45673</v>
      </c>
      <c r="L24" s="33">
        <v>45680</v>
      </c>
      <c r="M24" s="33">
        <v>45869</v>
      </c>
      <c r="N24" s="39">
        <v>1060</v>
      </c>
      <c r="O24" s="40">
        <v>1500</v>
      </c>
      <c r="P24" s="41">
        <v>0.038</v>
      </c>
      <c r="Q24" s="55">
        <v>57</v>
      </c>
      <c r="R24" s="55">
        <f t="shared" si="0"/>
        <v>60420</v>
      </c>
      <c r="S24" s="55">
        <f t="shared" si="1"/>
        <v>24168</v>
      </c>
      <c r="T24" s="56">
        <v>0.4</v>
      </c>
      <c r="U24" s="55">
        <f t="shared" si="2"/>
        <v>15105</v>
      </c>
      <c r="V24" s="57">
        <v>0.25</v>
      </c>
      <c r="W24" s="55">
        <f t="shared" si="3"/>
        <v>6042</v>
      </c>
      <c r="X24" s="56">
        <v>0.1</v>
      </c>
      <c r="Y24" s="55">
        <f t="shared" si="4"/>
        <v>0</v>
      </c>
      <c r="Z24" s="56">
        <v>0</v>
      </c>
      <c r="AA24" s="55">
        <f t="shared" si="5"/>
        <v>6042</v>
      </c>
      <c r="AB24" s="56">
        <v>0.1</v>
      </c>
      <c r="AC24" s="55">
        <f t="shared" si="6"/>
        <v>15105</v>
      </c>
      <c r="AD24" s="57">
        <v>0.25</v>
      </c>
    </row>
    <row r="25" s="2" customFormat="1" ht="200" customHeight="1" spans="1:30">
      <c r="A25" s="25">
        <v>10</v>
      </c>
      <c r="B25" s="21" t="s">
        <v>30</v>
      </c>
      <c r="C25" s="21" t="s">
        <v>52</v>
      </c>
      <c r="D25" s="22" t="s">
        <v>32</v>
      </c>
      <c r="E25" s="23" t="s">
        <v>45</v>
      </c>
      <c r="F25" s="22" t="s">
        <v>54</v>
      </c>
      <c r="G25" s="24" t="s">
        <v>80</v>
      </c>
      <c r="H25" s="23" t="s">
        <v>67</v>
      </c>
      <c r="I25" s="23" t="s">
        <v>68</v>
      </c>
      <c r="J25" s="23" t="s">
        <v>76</v>
      </c>
      <c r="K25" s="33">
        <v>45708</v>
      </c>
      <c r="L25" s="33">
        <v>45688</v>
      </c>
      <c r="M25" s="33">
        <v>46052</v>
      </c>
      <c r="N25" s="39">
        <v>42126</v>
      </c>
      <c r="O25" s="40">
        <v>1500</v>
      </c>
      <c r="P25" s="41">
        <v>0.038</v>
      </c>
      <c r="Q25" s="55">
        <v>57</v>
      </c>
      <c r="R25" s="55">
        <f t="shared" si="0"/>
        <v>2401182</v>
      </c>
      <c r="S25" s="55">
        <f t="shared" si="1"/>
        <v>960472.8</v>
      </c>
      <c r="T25" s="56">
        <v>0.4</v>
      </c>
      <c r="U25" s="55">
        <f t="shared" si="2"/>
        <v>600295.5</v>
      </c>
      <c r="V25" s="57">
        <v>0.25</v>
      </c>
      <c r="W25" s="55">
        <f t="shared" si="3"/>
        <v>240118.2</v>
      </c>
      <c r="X25" s="56">
        <v>0.1</v>
      </c>
      <c r="Y25" s="55">
        <f t="shared" si="4"/>
        <v>0</v>
      </c>
      <c r="Z25" s="56">
        <v>0</v>
      </c>
      <c r="AA25" s="55">
        <f t="shared" si="5"/>
        <v>240118.2</v>
      </c>
      <c r="AB25" s="56">
        <v>0.1</v>
      </c>
      <c r="AC25" s="55">
        <f t="shared" si="6"/>
        <v>600295.5</v>
      </c>
      <c r="AD25" s="57">
        <v>0.25</v>
      </c>
    </row>
    <row r="26" s="2" customFormat="1" ht="200" customHeight="1" spans="1:30">
      <c r="A26" s="25">
        <v>11</v>
      </c>
      <c r="B26" s="21" t="s">
        <v>30</v>
      </c>
      <c r="C26" s="21" t="s">
        <v>52</v>
      </c>
      <c r="D26" s="22" t="s">
        <v>32</v>
      </c>
      <c r="E26" s="23" t="s">
        <v>45</v>
      </c>
      <c r="F26" s="22" t="s">
        <v>54</v>
      </c>
      <c r="G26" s="24" t="s">
        <v>81</v>
      </c>
      <c r="H26" s="23" t="s">
        <v>63</v>
      </c>
      <c r="I26" s="23" t="s">
        <v>64</v>
      </c>
      <c r="J26" s="23" t="s">
        <v>65</v>
      </c>
      <c r="K26" s="33">
        <v>45709</v>
      </c>
      <c r="L26" s="33">
        <v>45713</v>
      </c>
      <c r="M26" s="33">
        <v>46077</v>
      </c>
      <c r="N26" s="39">
        <v>88000</v>
      </c>
      <c r="O26" s="40">
        <v>1500</v>
      </c>
      <c r="P26" s="41">
        <v>0.038</v>
      </c>
      <c r="Q26" s="55">
        <v>57</v>
      </c>
      <c r="R26" s="55">
        <f t="shared" si="0"/>
        <v>5016000</v>
      </c>
      <c r="S26" s="55">
        <f t="shared" si="1"/>
        <v>2006400</v>
      </c>
      <c r="T26" s="56">
        <v>0.4</v>
      </c>
      <c r="U26" s="55">
        <f t="shared" si="2"/>
        <v>1254000</v>
      </c>
      <c r="V26" s="57">
        <v>0.25</v>
      </c>
      <c r="W26" s="55">
        <f t="shared" si="3"/>
        <v>501600</v>
      </c>
      <c r="X26" s="56">
        <v>0.1</v>
      </c>
      <c r="Y26" s="55">
        <f t="shared" si="4"/>
        <v>0</v>
      </c>
      <c r="Z26" s="56">
        <v>0</v>
      </c>
      <c r="AA26" s="55">
        <f t="shared" si="5"/>
        <v>501600</v>
      </c>
      <c r="AB26" s="56">
        <v>0.1</v>
      </c>
      <c r="AC26" s="55">
        <f t="shared" si="6"/>
        <v>1254000</v>
      </c>
      <c r="AD26" s="57">
        <v>0.25</v>
      </c>
    </row>
    <row r="27" s="2" customFormat="1" ht="200" customHeight="1" spans="1:30">
      <c r="A27" s="25">
        <v>12</v>
      </c>
      <c r="B27" s="21" t="s">
        <v>30</v>
      </c>
      <c r="C27" s="21" t="s">
        <v>52</v>
      </c>
      <c r="D27" s="22" t="s">
        <v>82</v>
      </c>
      <c r="E27" s="23" t="s">
        <v>83</v>
      </c>
      <c r="F27" s="22" t="s">
        <v>54</v>
      </c>
      <c r="G27" s="24" t="s">
        <v>84</v>
      </c>
      <c r="H27" s="23" t="s">
        <v>85</v>
      </c>
      <c r="I27" s="23" t="s">
        <v>86</v>
      </c>
      <c r="J27" s="23" t="s">
        <v>87</v>
      </c>
      <c r="K27" s="33">
        <v>45728</v>
      </c>
      <c r="L27" s="33">
        <v>45730</v>
      </c>
      <c r="M27" s="33">
        <v>46094</v>
      </c>
      <c r="N27" s="39">
        <v>450</v>
      </c>
      <c r="O27" s="40">
        <v>3000</v>
      </c>
      <c r="P27" s="41">
        <v>0.08</v>
      </c>
      <c r="Q27" s="55">
        <v>240</v>
      </c>
      <c r="R27" s="55">
        <f t="shared" si="0"/>
        <v>108000</v>
      </c>
      <c r="S27" s="55">
        <f t="shared" si="1"/>
        <v>0</v>
      </c>
      <c r="T27" s="56">
        <v>0</v>
      </c>
      <c r="U27" s="55">
        <f t="shared" si="2"/>
        <v>43200</v>
      </c>
      <c r="V27" s="57">
        <v>0.4</v>
      </c>
      <c r="W27" s="55">
        <f t="shared" si="3"/>
        <v>21600</v>
      </c>
      <c r="X27" s="56">
        <v>0.2</v>
      </c>
      <c r="Y27" s="55">
        <f t="shared" si="4"/>
        <v>0</v>
      </c>
      <c r="Z27" s="56">
        <v>0</v>
      </c>
      <c r="AA27" s="55">
        <f t="shared" si="5"/>
        <v>21600</v>
      </c>
      <c r="AB27" s="56">
        <v>0.2</v>
      </c>
      <c r="AC27" s="55">
        <f t="shared" si="6"/>
        <v>43200</v>
      </c>
      <c r="AD27" s="57">
        <v>0.4</v>
      </c>
    </row>
    <row r="28" s="2" customFormat="1" ht="200" customHeight="1" spans="1:30">
      <c r="A28" s="25">
        <v>13</v>
      </c>
      <c r="B28" s="21" t="s">
        <v>30</v>
      </c>
      <c r="C28" s="21" t="s">
        <v>52</v>
      </c>
      <c r="D28" s="22" t="s">
        <v>82</v>
      </c>
      <c r="E28" s="23" t="s">
        <v>88</v>
      </c>
      <c r="F28" s="22" t="s">
        <v>54</v>
      </c>
      <c r="G28" s="24" t="s">
        <v>89</v>
      </c>
      <c r="H28" s="23" t="s">
        <v>90</v>
      </c>
      <c r="I28" s="23" t="s">
        <v>91</v>
      </c>
      <c r="J28" s="23" t="s">
        <v>92</v>
      </c>
      <c r="K28" s="33">
        <v>45678</v>
      </c>
      <c r="L28" s="33">
        <v>45681</v>
      </c>
      <c r="M28" s="33">
        <v>45770</v>
      </c>
      <c r="N28" s="39">
        <v>100</v>
      </c>
      <c r="O28" s="40">
        <v>2000</v>
      </c>
      <c r="P28" s="41">
        <v>0.08</v>
      </c>
      <c r="Q28" s="55">
        <v>160</v>
      </c>
      <c r="R28" s="55">
        <f t="shared" si="0"/>
        <v>16000</v>
      </c>
      <c r="S28" s="55">
        <f t="shared" si="1"/>
        <v>0</v>
      </c>
      <c r="T28" s="56">
        <v>0</v>
      </c>
      <c r="U28" s="55">
        <f t="shared" si="2"/>
        <v>6400</v>
      </c>
      <c r="V28" s="57">
        <v>0.4</v>
      </c>
      <c r="W28" s="55">
        <f t="shared" si="3"/>
        <v>3200</v>
      </c>
      <c r="X28" s="56">
        <v>0.2</v>
      </c>
      <c r="Y28" s="55">
        <f t="shared" si="4"/>
        <v>0</v>
      </c>
      <c r="Z28" s="56">
        <v>0</v>
      </c>
      <c r="AA28" s="55">
        <f t="shared" si="5"/>
        <v>3200</v>
      </c>
      <c r="AB28" s="56">
        <v>0.2</v>
      </c>
      <c r="AC28" s="55">
        <f t="shared" si="6"/>
        <v>6400</v>
      </c>
      <c r="AD28" s="57">
        <v>0.4</v>
      </c>
    </row>
    <row r="29" s="2" customFormat="1" ht="200" customHeight="1" spans="1:30">
      <c r="A29" s="25">
        <v>14</v>
      </c>
      <c r="B29" s="21" t="s">
        <v>30</v>
      </c>
      <c r="C29" s="21" t="s">
        <v>52</v>
      </c>
      <c r="D29" s="22" t="s">
        <v>82</v>
      </c>
      <c r="E29" s="23" t="s">
        <v>88</v>
      </c>
      <c r="F29" s="22" t="s">
        <v>54</v>
      </c>
      <c r="G29" s="24" t="s">
        <v>93</v>
      </c>
      <c r="H29" s="23" t="s">
        <v>94</v>
      </c>
      <c r="I29" s="23" t="s">
        <v>95</v>
      </c>
      <c r="J29" s="23" t="s">
        <v>96</v>
      </c>
      <c r="K29" s="33">
        <v>45696</v>
      </c>
      <c r="L29" s="33">
        <v>45697</v>
      </c>
      <c r="M29" s="33">
        <v>45808</v>
      </c>
      <c r="N29" s="39">
        <v>67.5</v>
      </c>
      <c r="O29" s="40">
        <v>2000</v>
      </c>
      <c r="P29" s="41">
        <v>0.08</v>
      </c>
      <c r="Q29" s="55">
        <v>160</v>
      </c>
      <c r="R29" s="55">
        <f t="shared" ref="R29:R42" si="7">ROUND(N29*O29*P29,2)</f>
        <v>10800</v>
      </c>
      <c r="S29" s="55">
        <f t="shared" ref="S29:S42" si="8">ROUND(R29*T29,2)</f>
        <v>0</v>
      </c>
      <c r="T29" s="56">
        <v>0</v>
      </c>
      <c r="U29" s="55">
        <f t="shared" ref="U29:U42" si="9">ROUND(R29*V29,2)</f>
        <v>4320</v>
      </c>
      <c r="V29" s="57">
        <v>0.4</v>
      </c>
      <c r="W29" s="55">
        <f t="shared" ref="W29:W42" si="10">Y29+AA29</f>
        <v>2160</v>
      </c>
      <c r="X29" s="56">
        <v>0.2</v>
      </c>
      <c r="Y29" s="55">
        <f t="shared" ref="Y29:Y42" si="11">ROUND(R29*Z29,2)</f>
        <v>0</v>
      </c>
      <c r="Z29" s="56">
        <v>0</v>
      </c>
      <c r="AA29" s="55">
        <f t="shared" ref="AA29:AA42" si="12">ROUND(R29*AB29,2)</f>
        <v>2160</v>
      </c>
      <c r="AB29" s="56">
        <v>0.2</v>
      </c>
      <c r="AC29" s="55">
        <f t="shared" ref="AC29:AC42" si="13">R29*AD29</f>
        <v>4320</v>
      </c>
      <c r="AD29" s="57">
        <v>0.4</v>
      </c>
    </row>
    <row r="30" s="2" customFormat="1" ht="200" customHeight="1" spans="1:30">
      <c r="A30" s="25">
        <v>15</v>
      </c>
      <c r="B30" s="21" t="s">
        <v>30</v>
      </c>
      <c r="C30" s="21" t="s">
        <v>52</v>
      </c>
      <c r="D30" s="22" t="s">
        <v>82</v>
      </c>
      <c r="E30" s="23" t="s">
        <v>97</v>
      </c>
      <c r="F30" s="22" t="s">
        <v>54</v>
      </c>
      <c r="G30" s="24" t="s">
        <v>98</v>
      </c>
      <c r="H30" s="23" t="s">
        <v>99</v>
      </c>
      <c r="I30" s="23" t="s">
        <v>100</v>
      </c>
      <c r="J30" s="23" t="s">
        <v>101</v>
      </c>
      <c r="K30" s="33">
        <v>45727</v>
      </c>
      <c r="L30" s="33">
        <v>45729</v>
      </c>
      <c r="M30" s="33">
        <v>45838</v>
      </c>
      <c r="N30" s="39">
        <v>35</v>
      </c>
      <c r="O30" s="40">
        <v>2000</v>
      </c>
      <c r="P30" s="41">
        <v>0.08</v>
      </c>
      <c r="Q30" s="55">
        <v>160</v>
      </c>
      <c r="R30" s="55">
        <f t="shared" si="7"/>
        <v>5600</v>
      </c>
      <c r="S30" s="55">
        <f t="shared" si="8"/>
        <v>0</v>
      </c>
      <c r="T30" s="56">
        <v>0</v>
      </c>
      <c r="U30" s="55">
        <f t="shared" si="9"/>
        <v>2240</v>
      </c>
      <c r="V30" s="57">
        <v>0.4</v>
      </c>
      <c r="W30" s="55">
        <f t="shared" si="10"/>
        <v>1120</v>
      </c>
      <c r="X30" s="56">
        <v>0.2</v>
      </c>
      <c r="Y30" s="55">
        <f t="shared" si="11"/>
        <v>0</v>
      </c>
      <c r="Z30" s="56">
        <v>0</v>
      </c>
      <c r="AA30" s="55">
        <f t="shared" si="12"/>
        <v>1120</v>
      </c>
      <c r="AB30" s="56">
        <v>0.2</v>
      </c>
      <c r="AC30" s="55">
        <f t="shared" si="13"/>
        <v>2240</v>
      </c>
      <c r="AD30" s="57">
        <v>0.4</v>
      </c>
    </row>
    <row r="31" s="2" customFormat="1" ht="200" customHeight="1" spans="1:30">
      <c r="A31" s="25">
        <v>16</v>
      </c>
      <c r="B31" s="21" t="s">
        <v>30</v>
      </c>
      <c r="C31" s="21" t="s">
        <v>52</v>
      </c>
      <c r="D31" s="22" t="s">
        <v>82</v>
      </c>
      <c r="E31" s="23" t="s">
        <v>97</v>
      </c>
      <c r="F31" s="22" t="s">
        <v>54</v>
      </c>
      <c r="G31" s="24" t="s">
        <v>102</v>
      </c>
      <c r="H31" s="23" t="s">
        <v>103</v>
      </c>
      <c r="I31" s="23" t="s">
        <v>104</v>
      </c>
      <c r="J31" s="23" t="s">
        <v>105</v>
      </c>
      <c r="K31" s="33">
        <v>45727</v>
      </c>
      <c r="L31" s="33">
        <v>45729</v>
      </c>
      <c r="M31" s="33">
        <v>45838</v>
      </c>
      <c r="N31" s="39">
        <v>196.5</v>
      </c>
      <c r="O31" s="40">
        <v>2000</v>
      </c>
      <c r="P31" s="41">
        <v>0.08</v>
      </c>
      <c r="Q31" s="55">
        <v>160</v>
      </c>
      <c r="R31" s="55">
        <f t="shared" si="7"/>
        <v>31440</v>
      </c>
      <c r="S31" s="55">
        <f t="shared" si="8"/>
        <v>0</v>
      </c>
      <c r="T31" s="56">
        <v>0</v>
      </c>
      <c r="U31" s="55">
        <f t="shared" si="9"/>
        <v>12576</v>
      </c>
      <c r="V31" s="57">
        <v>0.4</v>
      </c>
      <c r="W31" s="55">
        <f t="shared" si="10"/>
        <v>6288</v>
      </c>
      <c r="X31" s="56">
        <v>0.2</v>
      </c>
      <c r="Y31" s="55">
        <f t="shared" si="11"/>
        <v>0</v>
      </c>
      <c r="Z31" s="56">
        <v>0</v>
      </c>
      <c r="AA31" s="55">
        <f t="shared" si="12"/>
        <v>6288</v>
      </c>
      <c r="AB31" s="56">
        <v>0.2</v>
      </c>
      <c r="AC31" s="55">
        <f t="shared" si="13"/>
        <v>12576</v>
      </c>
      <c r="AD31" s="57">
        <v>0.4</v>
      </c>
    </row>
    <row r="32" s="2" customFormat="1" ht="200" customHeight="1" spans="1:30">
      <c r="A32" s="25">
        <v>17</v>
      </c>
      <c r="B32" s="21" t="s">
        <v>30</v>
      </c>
      <c r="C32" s="21" t="s">
        <v>52</v>
      </c>
      <c r="D32" s="22" t="s">
        <v>82</v>
      </c>
      <c r="E32" s="23" t="s">
        <v>97</v>
      </c>
      <c r="F32" s="22" t="s">
        <v>54</v>
      </c>
      <c r="G32" s="24" t="s">
        <v>106</v>
      </c>
      <c r="H32" s="23" t="s">
        <v>107</v>
      </c>
      <c r="I32" s="23" t="s">
        <v>108</v>
      </c>
      <c r="J32" s="23" t="s">
        <v>109</v>
      </c>
      <c r="K32" s="33">
        <v>45727</v>
      </c>
      <c r="L32" s="33">
        <v>45729</v>
      </c>
      <c r="M32" s="33">
        <v>45838</v>
      </c>
      <c r="N32" s="39">
        <v>128.2</v>
      </c>
      <c r="O32" s="40">
        <v>2000</v>
      </c>
      <c r="P32" s="41">
        <v>0.08</v>
      </c>
      <c r="Q32" s="55">
        <v>160</v>
      </c>
      <c r="R32" s="55">
        <f t="shared" si="7"/>
        <v>20512</v>
      </c>
      <c r="S32" s="55">
        <f t="shared" si="8"/>
        <v>0</v>
      </c>
      <c r="T32" s="56">
        <v>0</v>
      </c>
      <c r="U32" s="55">
        <f t="shared" si="9"/>
        <v>8204.8</v>
      </c>
      <c r="V32" s="57">
        <v>0.4</v>
      </c>
      <c r="W32" s="55">
        <f t="shared" si="10"/>
        <v>4102.4</v>
      </c>
      <c r="X32" s="56">
        <v>0.2</v>
      </c>
      <c r="Y32" s="55">
        <f t="shared" si="11"/>
        <v>0</v>
      </c>
      <c r="Z32" s="56">
        <v>0</v>
      </c>
      <c r="AA32" s="55">
        <f t="shared" si="12"/>
        <v>4102.4</v>
      </c>
      <c r="AB32" s="56">
        <v>0.2</v>
      </c>
      <c r="AC32" s="55">
        <f t="shared" si="13"/>
        <v>8204.8</v>
      </c>
      <c r="AD32" s="57">
        <v>0.4</v>
      </c>
    </row>
    <row r="33" s="2" customFormat="1" ht="200" customHeight="1" spans="1:30">
      <c r="A33" s="25">
        <v>18</v>
      </c>
      <c r="B33" s="21" t="s">
        <v>30</v>
      </c>
      <c r="C33" s="21" t="s">
        <v>52</v>
      </c>
      <c r="D33" s="22" t="s">
        <v>82</v>
      </c>
      <c r="E33" s="23" t="s">
        <v>97</v>
      </c>
      <c r="F33" s="22" t="s">
        <v>54</v>
      </c>
      <c r="G33" s="24" t="s">
        <v>110</v>
      </c>
      <c r="H33" s="23" t="s">
        <v>111</v>
      </c>
      <c r="I33" s="23" t="s">
        <v>112</v>
      </c>
      <c r="J33" s="23" t="s">
        <v>105</v>
      </c>
      <c r="K33" s="33">
        <v>45727</v>
      </c>
      <c r="L33" s="33">
        <v>45729</v>
      </c>
      <c r="M33" s="33">
        <v>45838</v>
      </c>
      <c r="N33" s="39">
        <v>60</v>
      </c>
      <c r="O33" s="40">
        <v>2000</v>
      </c>
      <c r="P33" s="41">
        <v>0.08</v>
      </c>
      <c r="Q33" s="55">
        <v>160</v>
      </c>
      <c r="R33" s="55">
        <f t="shared" si="7"/>
        <v>9600</v>
      </c>
      <c r="S33" s="55">
        <f t="shared" si="8"/>
        <v>0</v>
      </c>
      <c r="T33" s="56">
        <v>0</v>
      </c>
      <c r="U33" s="55">
        <f t="shared" si="9"/>
        <v>3840</v>
      </c>
      <c r="V33" s="57">
        <v>0.4</v>
      </c>
      <c r="W33" s="55">
        <f t="shared" si="10"/>
        <v>1920</v>
      </c>
      <c r="X33" s="56">
        <v>0.2</v>
      </c>
      <c r="Y33" s="55">
        <f t="shared" si="11"/>
        <v>0</v>
      </c>
      <c r="Z33" s="56">
        <v>0</v>
      </c>
      <c r="AA33" s="55">
        <f t="shared" si="12"/>
        <v>1920</v>
      </c>
      <c r="AB33" s="56">
        <v>0.2</v>
      </c>
      <c r="AC33" s="55">
        <f t="shared" si="13"/>
        <v>3840</v>
      </c>
      <c r="AD33" s="57">
        <v>0.4</v>
      </c>
    </row>
    <row r="34" s="2" customFormat="1" ht="200" customHeight="1" spans="1:30">
      <c r="A34" s="25">
        <v>19</v>
      </c>
      <c r="B34" s="21" t="s">
        <v>30</v>
      </c>
      <c r="C34" s="21" t="s">
        <v>52</v>
      </c>
      <c r="D34" s="22" t="s">
        <v>82</v>
      </c>
      <c r="E34" s="23" t="s">
        <v>97</v>
      </c>
      <c r="F34" s="22" t="s">
        <v>54</v>
      </c>
      <c r="G34" s="24" t="s">
        <v>113</v>
      </c>
      <c r="H34" s="23" t="s">
        <v>114</v>
      </c>
      <c r="I34" s="23" t="s">
        <v>115</v>
      </c>
      <c r="J34" s="23" t="s">
        <v>105</v>
      </c>
      <c r="K34" s="33">
        <v>45727</v>
      </c>
      <c r="L34" s="33">
        <v>45729</v>
      </c>
      <c r="M34" s="33">
        <v>45838</v>
      </c>
      <c r="N34" s="39">
        <v>81.1</v>
      </c>
      <c r="O34" s="40">
        <v>2000</v>
      </c>
      <c r="P34" s="41">
        <v>0.08</v>
      </c>
      <c r="Q34" s="55">
        <v>160</v>
      </c>
      <c r="R34" s="55">
        <f t="shared" si="7"/>
        <v>12976</v>
      </c>
      <c r="S34" s="55">
        <f t="shared" si="8"/>
        <v>0</v>
      </c>
      <c r="T34" s="56">
        <v>0</v>
      </c>
      <c r="U34" s="55">
        <f t="shared" si="9"/>
        <v>5190.4</v>
      </c>
      <c r="V34" s="57">
        <v>0.4</v>
      </c>
      <c r="W34" s="55">
        <f t="shared" si="10"/>
        <v>2595.2</v>
      </c>
      <c r="X34" s="56">
        <v>0.2</v>
      </c>
      <c r="Y34" s="55">
        <f t="shared" si="11"/>
        <v>0</v>
      </c>
      <c r="Z34" s="56">
        <v>0</v>
      </c>
      <c r="AA34" s="55">
        <f t="shared" si="12"/>
        <v>2595.2</v>
      </c>
      <c r="AB34" s="56">
        <v>0.2</v>
      </c>
      <c r="AC34" s="55">
        <f t="shared" si="13"/>
        <v>5190.4</v>
      </c>
      <c r="AD34" s="57">
        <v>0.4</v>
      </c>
    </row>
    <row r="35" s="2" customFormat="1" ht="200" customHeight="1" spans="1:30">
      <c r="A35" s="25">
        <v>20</v>
      </c>
      <c r="B35" s="21" t="s">
        <v>30</v>
      </c>
      <c r="C35" s="21" t="s">
        <v>52</v>
      </c>
      <c r="D35" s="22" t="s">
        <v>82</v>
      </c>
      <c r="E35" s="23" t="s">
        <v>97</v>
      </c>
      <c r="F35" s="22" t="s">
        <v>54</v>
      </c>
      <c r="G35" s="24" t="s">
        <v>116</v>
      </c>
      <c r="H35" s="23" t="s">
        <v>117</v>
      </c>
      <c r="I35" s="23" t="s">
        <v>118</v>
      </c>
      <c r="J35" s="23" t="s">
        <v>119</v>
      </c>
      <c r="K35" s="33">
        <v>45728</v>
      </c>
      <c r="L35" s="33">
        <v>45730</v>
      </c>
      <c r="M35" s="33">
        <v>45838</v>
      </c>
      <c r="N35" s="39">
        <v>104</v>
      </c>
      <c r="O35" s="40">
        <v>2000</v>
      </c>
      <c r="P35" s="41">
        <v>0.08</v>
      </c>
      <c r="Q35" s="55">
        <v>160</v>
      </c>
      <c r="R35" s="55">
        <f t="shared" si="7"/>
        <v>16640</v>
      </c>
      <c r="S35" s="55">
        <f t="shared" si="8"/>
        <v>0</v>
      </c>
      <c r="T35" s="56">
        <v>0</v>
      </c>
      <c r="U35" s="55">
        <f t="shared" si="9"/>
        <v>6656</v>
      </c>
      <c r="V35" s="57">
        <v>0.4</v>
      </c>
      <c r="W35" s="55">
        <f t="shared" si="10"/>
        <v>3328</v>
      </c>
      <c r="X35" s="56">
        <v>0.2</v>
      </c>
      <c r="Y35" s="55">
        <f t="shared" si="11"/>
        <v>0</v>
      </c>
      <c r="Z35" s="56">
        <v>0</v>
      </c>
      <c r="AA35" s="55">
        <f t="shared" si="12"/>
        <v>3328</v>
      </c>
      <c r="AB35" s="56">
        <v>0.2</v>
      </c>
      <c r="AC35" s="55">
        <f t="shared" si="13"/>
        <v>6656</v>
      </c>
      <c r="AD35" s="57">
        <v>0.4</v>
      </c>
    </row>
    <row r="36" s="2" customFormat="1" ht="200" customHeight="1" spans="1:30">
      <c r="A36" s="25">
        <v>21</v>
      </c>
      <c r="B36" s="21" t="s">
        <v>30</v>
      </c>
      <c r="C36" s="21" t="s">
        <v>52</v>
      </c>
      <c r="D36" s="22" t="s">
        <v>82</v>
      </c>
      <c r="E36" s="23" t="s">
        <v>120</v>
      </c>
      <c r="F36" s="22" t="s">
        <v>54</v>
      </c>
      <c r="G36" s="24" t="s">
        <v>121</v>
      </c>
      <c r="H36" s="23" t="s">
        <v>122</v>
      </c>
      <c r="I36" s="23" t="s">
        <v>123</v>
      </c>
      <c r="J36" s="23" t="s">
        <v>124</v>
      </c>
      <c r="K36" s="33">
        <v>45727</v>
      </c>
      <c r="L36" s="33">
        <v>45731</v>
      </c>
      <c r="M36" s="33">
        <v>45791</v>
      </c>
      <c r="N36" s="39">
        <v>20</v>
      </c>
      <c r="O36" s="40">
        <v>2000</v>
      </c>
      <c r="P36" s="41">
        <v>0.08</v>
      </c>
      <c r="Q36" s="55">
        <v>160</v>
      </c>
      <c r="R36" s="55">
        <f t="shared" si="7"/>
        <v>3200</v>
      </c>
      <c r="S36" s="55">
        <f t="shared" si="8"/>
        <v>0</v>
      </c>
      <c r="T36" s="56">
        <v>0</v>
      </c>
      <c r="U36" s="55">
        <f t="shared" si="9"/>
        <v>1280</v>
      </c>
      <c r="V36" s="57">
        <v>0.4</v>
      </c>
      <c r="W36" s="55">
        <f t="shared" si="10"/>
        <v>640</v>
      </c>
      <c r="X36" s="56">
        <v>0.2</v>
      </c>
      <c r="Y36" s="55">
        <f t="shared" si="11"/>
        <v>0</v>
      </c>
      <c r="Z36" s="56">
        <v>0</v>
      </c>
      <c r="AA36" s="55">
        <f t="shared" si="12"/>
        <v>640</v>
      </c>
      <c r="AB36" s="56">
        <v>0.2</v>
      </c>
      <c r="AC36" s="55">
        <f t="shared" si="13"/>
        <v>1280</v>
      </c>
      <c r="AD36" s="57">
        <v>0.4</v>
      </c>
    </row>
    <row r="37" s="2" customFormat="1" ht="200" customHeight="1" spans="1:30">
      <c r="A37" s="25">
        <v>22</v>
      </c>
      <c r="B37" s="21" t="s">
        <v>30</v>
      </c>
      <c r="C37" s="21" t="s">
        <v>52</v>
      </c>
      <c r="D37" s="22" t="s">
        <v>82</v>
      </c>
      <c r="E37" s="23" t="s">
        <v>97</v>
      </c>
      <c r="F37" s="22" t="s">
        <v>54</v>
      </c>
      <c r="G37" s="24" t="s">
        <v>125</v>
      </c>
      <c r="H37" s="23" t="s">
        <v>122</v>
      </c>
      <c r="I37" s="23" t="s">
        <v>123</v>
      </c>
      <c r="J37" s="23" t="s">
        <v>124</v>
      </c>
      <c r="K37" s="33">
        <v>45727</v>
      </c>
      <c r="L37" s="33">
        <v>45731</v>
      </c>
      <c r="M37" s="33">
        <v>45791</v>
      </c>
      <c r="N37" s="39">
        <v>9</v>
      </c>
      <c r="O37" s="40">
        <v>2000</v>
      </c>
      <c r="P37" s="41">
        <v>0.08</v>
      </c>
      <c r="Q37" s="55">
        <v>160</v>
      </c>
      <c r="R37" s="55">
        <f t="shared" si="7"/>
        <v>1440</v>
      </c>
      <c r="S37" s="55">
        <f t="shared" si="8"/>
        <v>0</v>
      </c>
      <c r="T37" s="56">
        <v>0</v>
      </c>
      <c r="U37" s="55">
        <f t="shared" si="9"/>
        <v>576</v>
      </c>
      <c r="V37" s="57">
        <v>0.4</v>
      </c>
      <c r="W37" s="55">
        <f t="shared" si="10"/>
        <v>288</v>
      </c>
      <c r="X37" s="56">
        <v>0.2</v>
      </c>
      <c r="Y37" s="55">
        <f t="shared" si="11"/>
        <v>0</v>
      </c>
      <c r="Z37" s="56">
        <v>0</v>
      </c>
      <c r="AA37" s="55">
        <f t="shared" si="12"/>
        <v>288</v>
      </c>
      <c r="AB37" s="56">
        <v>0.2</v>
      </c>
      <c r="AC37" s="55">
        <f t="shared" si="13"/>
        <v>576</v>
      </c>
      <c r="AD37" s="57">
        <v>0.4</v>
      </c>
    </row>
    <row r="38" s="2" customFormat="1" ht="200" customHeight="1" spans="1:30">
      <c r="A38" s="25">
        <v>23</v>
      </c>
      <c r="B38" s="21" t="s">
        <v>30</v>
      </c>
      <c r="C38" s="21" t="s">
        <v>52</v>
      </c>
      <c r="D38" s="22" t="s">
        <v>82</v>
      </c>
      <c r="E38" s="23" t="s">
        <v>126</v>
      </c>
      <c r="F38" s="22" t="s">
        <v>54</v>
      </c>
      <c r="G38" s="24" t="s">
        <v>127</v>
      </c>
      <c r="H38" s="23" t="s">
        <v>122</v>
      </c>
      <c r="I38" s="23" t="s">
        <v>123</v>
      </c>
      <c r="J38" s="23" t="s">
        <v>124</v>
      </c>
      <c r="K38" s="33">
        <v>45727</v>
      </c>
      <c r="L38" s="33">
        <v>45731</v>
      </c>
      <c r="M38" s="33">
        <v>45791</v>
      </c>
      <c r="N38" s="39">
        <v>41</v>
      </c>
      <c r="O38" s="40">
        <v>900</v>
      </c>
      <c r="P38" s="41">
        <v>0.08</v>
      </c>
      <c r="Q38" s="55">
        <v>72</v>
      </c>
      <c r="R38" s="55">
        <f t="shared" si="7"/>
        <v>2952</v>
      </c>
      <c r="S38" s="55">
        <f t="shared" si="8"/>
        <v>0</v>
      </c>
      <c r="T38" s="56">
        <v>0</v>
      </c>
      <c r="U38" s="55">
        <f t="shared" si="9"/>
        <v>1180.8</v>
      </c>
      <c r="V38" s="57">
        <v>0.4</v>
      </c>
      <c r="W38" s="55">
        <f t="shared" si="10"/>
        <v>590.4</v>
      </c>
      <c r="X38" s="56">
        <v>0.2</v>
      </c>
      <c r="Y38" s="55">
        <f t="shared" si="11"/>
        <v>0</v>
      </c>
      <c r="Z38" s="56">
        <v>0</v>
      </c>
      <c r="AA38" s="55">
        <f t="shared" si="12"/>
        <v>590.4</v>
      </c>
      <c r="AB38" s="56">
        <v>0.2</v>
      </c>
      <c r="AC38" s="55">
        <f t="shared" si="13"/>
        <v>1180.8</v>
      </c>
      <c r="AD38" s="57">
        <v>0.4</v>
      </c>
    </row>
    <row r="39" s="2" customFormat="1" ht="200" customHeight="1" spans="1:30">
      <c r="A39" s="25">
        <v>24</v>
      </c>
      <c r="B39" s="21" t="s">
        <v>30</v>
      </c>
      <c r="C39" s="21" t="s">
        <v>31</v>
      </c>
      <c r="D39" s="22" t="s">
        <v>82</v>
      </c>
      <c r="E39" s="23" t="s">
        <v>97</v>
      </c>
      <c r="F39" s="22" t="s">
        <v>54</v>
      </c>
      <c r="G39" s="24" t="s">
        <v>128</v>
      </c>
      <c r="H39" s="23" t="s">
        <v>129</v>
      </c>
      <c r="I39" s="23" t="s">
        <v>130</v>
      </c>
      <c r="J39" s="23" t="s">
        <v>130</v>
      </c>
      <c r="K39" s="33">
        <v>45742</v>
      </c>
      <c r="L39" s="33">
        <v>45745</v>
      </c>
      <c r="M39" s="33">
        <v>45838</v>
      </c>
      <c r="N39" s="39">
        <v>49</v>
      </c>
      <c r="O39" s="40">
        <v>2000</v>
      </c>
      <c r="P39" s="41">
        <v>0.08</v>
      </c>
      <c r="Q39" s="55">
        <v>160</v>
      </c>
      <c r="R39" s="55">
        <f t="shared" si="7"/>
        <v>7840</v>
      </c>
      <c r="S39" s="55">
        <f t="shared" si="8"/>
        <v>0</v>
      </c>
      <c r="T39" s="56">
        <v>0</v>
      </c>
      <c r="U39" s="55">
        <f t="shared" si="9"/>
        <v>3136</v>
      </c>
      <c r="V39" s="57">
        <v>0.4</v>
      </c>
      <c r="W39" s="55">
        <f t="shared" si="10"/>
        <v>1568</v>
      </c>
      <c r="X39" s="56">
        <v>0.2</v>
      </c>
      <c r="Y39" s="55">
        <f t="shared" si="11"/>
        <v>0</v>
      </c>
      <c r="Z39" s="56">
        <v>0</v>
      </c>
      <c r="AA39" s="55">
        <f t="shared" si="12"/>
        <v>1568</v>
      </c>
      <c r="AB39" s="56">
        <v>0.2</v>
      </c>
      <c r="AC39" s="55">
        <f t="shared" si="13"/>
        <v>3136</v>
      </c>
      <c r="AD39" s="57">
        <v>0.4</v>
      </c>
    </row>
    <row r="40" s="2" customFormat="1" ht="200" customHeight="1" spans="1:30">
      <c r="A40" s="25">
        <v>25</v>
      </c>
      <c r="B40" s="21" t="s">
        <v>30</v>
      </c>
      <c r="C40" s="21" t="s">
        <v>31</v>
      </c>
      <c r="D40" s="22" t="s">
        <v>82</v>
      </c>
      <c r="E40" s="23" t="s">
        <v>97</v>
      </c>
      <c r="F40" s="22" t="s">
        <v>54</v>
      </c>
      <c r="G40" s="24" t="s">
        <v>131</v>
      </c>
      <c r="H40" s="23" t="s">
        <v>129</v>
      </c>
      <c r="I40" s="23" t="s">
        <v>132</v>
      </c>
      <c r="J40" s="23" t="s">
        <v>132</v>
      </c>
      <c r="K40" s="33">
        <v>45741</v>
      </c>
      <c r="L40" s="33">
        <v>45745</v>
      </c>
      <c r="M40" s="33">
        <v>45838</v>
      </c>
      <c r="N40" s="39">
        <v>236</v>
      </c>
      <c r="O40" s="40">
        <v>2000</v>
      </c>
      <c r="P40" s="41">
        <v>0.08</v>
      </c>
      <c r="Q40" s="55">
        <v>160</v>
      </c>
      <c r="R40" s="55">
        <f t="shared" si="7"/>
        <v>37760</v>
      </c>
      <c r="S40" s="55">
        <f t="shared" si="8"/>
        <v>0</v>
      </c>
      <c r="T40" s="56">
        <v>0</v>
      </c>
      <c r="U40" s="55">
        <f t="shared" si="9"/>
        <v>15104</v>
      </c>
      <c r="V40" s="57">
        <v>0.4</v>
      </c>
      <c r="W40" s="55">
        <f t="shared" si="10"/>
        <v>7552</v>
      </c>
      <c r="X40" s="56">
        <v>0.2</v>
      </c>
      <c r="Y40" s="55">
        <f t="shared" si="11"/>
        <v>0</v>
      </c>
      <c r="Z40" s="56">
        <v>0</v>
      </c>
      <c r="AA40" s="55">
        <f t="shared" si="12"/>
        <v>7552</v>
      </c>
      <c r="AB40" s="56">
        <v>0.2</v>
      </c>
      <c r="AC40" s="55">
        <f t="shared" si="13"/>
        <v>15104</v>
      </c>
      <c r="AD40" s="57">
        <v>0.4</v>
      </c>
    </row>
    <row r="41" s="2" customFormat="1" ht="200" customHeight="1" spans="1:30">
      <c r="A41" s="25">
        <v>26</v>
      </c>
      <c r="B41" s="21" t="s">
        <v>30</v>
      </c>
      <c r="C41" s="21" t="s">
        <v>31</v>
      </c>
      <c r="D41" s="22" t="s">
        <v>82</v>
      </c>
      <c r="E41" s="23" t="s">
        <v>97</v>
      </c>
      <c r="F41" s="22" t="s">
        <v>54</v>
      </c>
      <c r="G41" s="24" t="s">
        <v>133</v>
      </c>
      <c r="H41" s="23" t="s">
        <v>134</v>
      </c>
      <c r="I41" s="23" t="s">
        <v>135</v>
      </c>
      <c r="J41" s="23" t="s">
        <v>135</v>
      </c>
      <c r="K41" s="33">
        <v>45743</v>
      </c>
      <c r="L41" s="33">
        <v>45745</v>
      </c>
      <c r="M41" s="33">
        <v>45930</v>
      </c>
      <c r="N41" s="39">
        <v>80</v>
      </c>
      <c r="O41" s="40">
        <v>2000</v>
      </c>
      <c r="P41" s="41">
        <v>0.08</v>
      </c>
      <c r="Q41" s="55">
        <v>160</v>
      </c>
      <c r="R41" s="55">
        <f t="shared" si="7"/>
        <v>12800</v>
      </c>
      <c r="S41" s="55">
        <f t="shared" si="8"/>
        <v>0</v>
      </c>
      <c r="T41" s="56">
        <v>0</v>
      </c>
      <c r="U41" s="55">
        <f t="shared" si="9"/>
        <v>5120</v>
      </c>
      <c r="V41" s="57">
        <v>0.4</v>
      </c>
      <c r="W41" s="55">
        <f t="shared" si="10"/>
        <v>2560</v>
      </c>
      <c r="X41" s="56">
        <v>0.2</v>
      </c>
      <c r="Y41" s="55">
        <f t="shared" si="11"/>
        <v>0</v>
      </c>
      <c r="Z41" s="56">
        <v>0</v>
      </c>
      <c r="AA41" s="55">
        <f t="shared" si="12"/>
        <v>2560</v>
      </c>
      <c r="AB41" s="56">
        <v>0.2</v>
      </c>
      <c r="AC41" s="55">
        <f t="shared" si="13"/>
        <v>5120</v>
      </c>
      <c r="AD41" s="57">
        <v>0.4</v>
      </c>
    </row>
    <row r="42" s="2" customFormat="1" ht="200" customHeight="1" spans="1:30">
      <c r="A42" s="25">
        <v>27</v>
      </c>
      <c r="B42" s="21" t="s">
        <v>30</v>
      </c>
      <c r="C42" s="21" t="s">
        <v>31</v>
      </c>
      <c r="D42" s="22" t="s">
        <v>82</v>
      </c>
      <c r="E42" s="23" t="s">
        <v>97</v>
      </c>
      <c r="F42" s="22" t="s">
        <v>54</v>
      </c>
      <c r="G42" s="24" t="s">
        <v>136</v>
      </c>
      <c r="H42" s="23" t="s">
        <v>137</v>
      </c>
      <c r="I42" s="23" t="s">
        <v>138</v>
      </c>
      <c r="J42" s="23" t="s">
        <v>139</v>
      </c>
      <c r="K42" s="33">
        <v>45742</v>
      </c>
      <c r="L42" s="33">
        <v>45745</v>
      </c>
      <c r="M42" s="33">
        <v>45897</v>
      </c>
      <c r="N42" s="39">
        <v>150</v>
      </c>
      <c r="O42" s="40">
        <v>2000</v>
      </c>
      <c r="P42" s="41">
        <v>0.08</v>
      </c>
      <c r="Q42" s="55">
        <v>160</v>
      </c>
      <c r="R42" s="55">
        <f t="shared" si="7"/>
        <v>24000</v>
      </c>
      <c r="S42" s="55">
        <f t="shared" si="8"/>
        <v>0</v>
      </c>
      <c r="T42" s="56">
        <v>0</v>
      </c>
      <c r="U42" s="55">
        <f t="shared" si="9"/>
        <v>9600</v>
      </c>
      <c r="V42" s="57">
        <v>0.4</v>
      </c>
      <c r="W42" s="55">
        <f t="shared" si="10"/>
        <v>4800</v>
      </c>
      <c r="X42" s="56">
        <v>0.2</v>
      </c>
      <c r="Y42" s="55">
        <f t="shared" si="11"/>
        <v>0</v>
      </c>
      <c r="Z42" s="56">
        <v>0</v>
      </c>
      <c r="AA42" s="55">
        <f t="shared" si="12"/>
        <v>4800</v>
      </c>
      <c r="AB42" s="56">
        <v>0.2</v>
      </c>
      <c r="AC42" s="55">
        <f t="shared" si="13"/>
        <v>9600</v>
      </c>
      <c r="AD42" s="57">
        <v>0.4</v>
      </c>
    </row>
    <row r="45" ht="25" customHeight="1" spans="3:16">
      <c r="C45" s="26" t="s">
        <v>140</v>
      </c>
      <c r="D45" s="26"/>
      <c r="F45" s="26"/>
      <c r="G45" s="27"/>
      <c r="M45" s="42"/>
      <c r="N45" s="43"/>
      <c r="O45" s="43"/>
      <c r="P45" s="43"/>
    </row>
    <row r="46" ht="25" customHeight="1" spans="3:13">
      <c r="C46" s="26"/>
      <c r="D46" s="26"/>
      <c r="F46" s="26"/>
      <c r="M46" s="42"/>
    </row>
  </sheetData>
  <autoFilter xmlns:etc="http://www.wps.cn/officeDocument/2017/etCustomData" ref="A4:AD42" etc:filterBottomFollowUsedRange="0">
    <extLst/>
  </autoFilter>
  <mergeCells count="25">
    <mergeCell ref="A2:AD2"/>
    <mergeCell ref="S4:T4"/>
    <mergeCell ref="U4:V4"/>
    <mergeCell ref="W4:X4"/>
    <mergeCell ref="Y4:Z4"/>
    <mergeCell ref="AA4:AB4"/>
    <mergeCell ref="AC4:AD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ageMargins left="0.472222222222222" right="0.472222222222222" top="0.472222222222222" bottom="0.590277777777778" header="0.511805555555556" footer="0.511805555555556"/>
  <pageSetup paperSize="9" scale="2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吕慧欣1665715330877</dc:creator>
  <cp:lastModifiedBy>Administrator</cp:lastModifiedBy>
  <dcterms:created xsi:type="dcterms:W3CDTF">2024-06-20T07:45:00Z</dcterms:created>
  <cp:lastPrinted>2024-09-30T04:27:00Z</cp:lastPrinted>
  <dcterms:modified xsi:type="dcterms:W3CDTF">2025-04-23T08:36:32Z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true</vt:bool>
  </property>
  <property fmtid="{D5CDD505-2E9C-101B-9397-08002B2CF9AE}" pid="4" name="ICV">
    <vt:lpwstr>C2D0D095A41D401EA74EAB8F7A71AE68</vt:lpwstr>
  </property>
</Properties>
</file>