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28800" windowHeight="11925"/>
  </bookViews>
  <sheets>
    <sheet name="Sheet1" sheetId="1" r:id="rId1"/>
  </sheets>
  <externalReferences>
    <externalReference r:id="rId2"/>
  </externalReferences>
  <definedNames>
    <definedName name="_xlnm._FilterDatabase" localSheetId="0" hidden="1">Sheet1!$A$4:$AI$66</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<sst xmlns="http://schemas.openxmlformats.org/spreadsheetml/2006/main" count="932" uniqueCount="315">
  <si>
    <t>2026年第一季度政策性农业保险保单明细表</t>
  </si>
  <si>
    <r>
      <rPr>
        <sz val="16"/>
        <rFont val="宋体"/>
        <charset val="134"/>
      </rPr>
      <t>单位：元</t>
    </r>
    <r>
      <rPr>
        <sz val="16"/>
        <rFont val="Times New Roman"/>
        <charset val="134"/>
      </rPr>
      <t>/</t>
    </r>
    <r>
      <rPr>
        <sz val="16"/>
        <rFont val="宋体"/>
        <charset val="134"/>
      </rPr>
      <t>亩（头），亩，头，元（数据精确到分）</t>
    </r>
  </si>
  <si>
    <r>
      <rPr>
        <sz val="16"/>
        <rFont val="宋体"/>
        <charset val="134"/>
      </rPr>
      <t>填报日期：</t>
    </r>
    <r>
      <rPr>
        <sz val="16"/>
        <rFont val="Times New Roman"/>
        <charset val="134"/>
      </rPr>
      <t>2026</t>
    </r>
    <r>
      <rPr>
        <sz val="16"/>
        <rFont val="宋体"/>
        <charset val="134"/>
      </rPr>
      <t>年4月7日</t>
    </r>
  </si>
  <si>
    <t>序号</t>
  </si>
  <si>
    <t>地级市</t>
  </si>
  <si>
    <t>县（区）</t>
  </si>
  <si>
    <t>中央险种/省级险种</t>
  </si>
  <si>
    <t>险种名称
（严格按照省实施目录名称及顺序填写）</t>
  </si>
  <si>
    <t>保险标的</t>
  </si>
  <si>
    <t>保单中特别约定或备注栏与参考保额和费率信息相关内容（如保险标的项目只写了蔬菜，在备注露地或大棚）</t>
  </si>
  <si>
    <t>承保机构</t>
  </si>
  <si>
    <t>保单号</t>
  </si>
  <si>
    <t>投保人</t>
  </si>
  <si>
    <t>被保险人</t>
  </si>
  <si>
    <t>投保险人联系地址</t>
  </si>
  <si>
    <t>标的地点及方位</t>
  </si>
  <si>
    <t>签单时间</t>
  </si>
  <si>
    <t>起保时间</t>
  </si>
  <si>
    <t>终保时间</t>
  </si>
  <si>
    <r>
      <rPr>
        <b/>
        <sz val="16"/>
        <rFont val="宋体"/>
        <charset val="134"/>
      </rPr>
      <t>投保面积</t>
    </r>
    <r>
      <rPr>
        <b/>
        <sz val="16"/>
        <rFont val="Times New Roman"/>
        <charset val="134"/>
      </rPr>
      <t>/</t>
    </r>
    <r>
      <rPr>
        <b/>
        <sz val="16"/>
        <rFont val="宋体"/>
        <charset val="134"/>
      </rPr>
      <t>投保数量</t>
    </r>
  </si>
  <si>
    <t>单位保额（元）</t>
  </si>
  <si>
    <t>保险费率</t>
  </si>
  <si>
    <t>单位保费（元）</t>
  </si>
  <si>
    <t>保费（元）</t>
  </si>
  <si>
    <t>中央财政补贴（元）</t>
  </si>
  <si>
    <t>省级财政补贴（元）</t>
  </si>
  <si>
    <t>市县财政补贴（元）</t>
  </si>
  <si>
    <t>市财政补贴（元）</t>
  </si>
  <si>
    <t>区（县）财政补贴（元）</t>
  </si>
  <si>
    <t>农户承担（元）</t>
  </si>
  <si>
    <t>备注</t>
  </si>
  <si>
    <t>金额</t>
  </si>
  <si>
    <t>比例</t>
  </si>
  <si>
    <t>总计</t>
  </si>
  <si>
    <t>云浮</t>
  </si>
  <si>
    <t>罗定</t>
  </si>
  <si>
    <t>中央险种</t>
  </si>
  <si>
    <t>能繁母猪</t>
  </si>
  <si>
    <t>人保财险</t>
  </si>
  <si>
    <t>PIG620264453N000000001</t>
  </si>
  <si>
    <t>罗定市谷盈畜牧业有限公司</t>
  </si>
  <si>
    <t>广东省云浮市罗定市素龙街道富泰路36号富兴大厦502房</t>
  </si>
  <si>
    <t>广东省云浮市罗定市苹塘镇道村村委会</t>
  </si>
  <si>
    <t>2026-01-16</t>
  </si>
  <si>
    <t>2026-01-19</t>
  </si>
  <si>
    <t>2027-01-18</t>
  </si>
  <si>
    <t>PIG620264453N000000002</t>
  </si>
  <si>
    <t>罗定广东温氏畜牧有限公司</t>
  </si>
  <si>
    <t>广东省云浮市罗定市两塘镇罗阳村委会</t>
  </si>
  <si>
    <t>2026-01-21</t>
  </si>
  <si>
    <t>2026-01-22</t>
  </si>
  <si>
    <t>2027-01-21</t>
  </si>
  <si>
    <t>PIG620264453N000000003</t>
  </si>
  <si>
    <t>廖彩珍</t>
  </si>
  <si>
    <t>广东省云浮市罗定市榃滨镇金滩村委割麻坳13号</t>
  </si>
  <si>
    <t>广东省云浮市罗定市榃滨镇金滩村委会</t>
  </si>
  <si>
    <t>2026-01-28</t>
  </si>
  <si>
    <t>2026-01-30</t>
  </si>
  <si>
    <t>2027-01-29</t>
  </si>
  <si>
    <t>PIG620264453N000000004</t>
  </si>
  <si>
    <t>罗定市中业种养专业合作社</t>
  </si>
  <si>
    <t>广东省云浮市罗定市附城街道星光村委大昨村(黄火荣的房屋)</t>
  </si>
  <si>
    <t>广东省云浮市罗定市附城街道康任村委会</t>
  </si>
  <si>
    <t>2026-02-03</t>
  </si>
  <si>
    <t>2026-02-06</t>
  </si>
  <si>
    <t>2027-02-05</t>
  </si>
  <si>
    <t>PIG620264453N000000005</t>
  </si>
  <si>
    <t>罗定穗恒畜牧发展有限公司</t>
  </si>
  <si>
    <t>广东省云浮市罗定市围底镇工业大道西路陈有文的房屋首层</t>
  </si>
  <si>
    <t>广东省云浮市罗定市华石镇雅言村、寨脚村</t>
  </si>
  <si>
    <t>2026-02-18</t>
  </si>
  <si>
    <t>2027-02-17</t>
  </si>
  <si>
    <t>PIG620264453N000000006</t>
  </si>
  <si>
    <t>广东沃野肥业有限公司</t>
  </si>
  <si>
    <t>广东省云浮市罗定市华石镇寨脚村委尖岗顶</t>
  </si>
  <si>
    <t>广东省云浮市罗定市黎少镇泗片村委会</t>
  </si>
  <si>
    <t>2026-02-10</t>
  </si>
  <si>
    <t>2026-02-12</t>
  </si>
  <si>
    <t>2027-02-11</t>
  </si>
  <si>
    <t>PIG620264453N000000007</t>
  </si>
  <si>
    <t>黄进葵</t>
  </si>
  <si>
    <t>广东省云浮市罗定市双朗村</t>
  </si>
  <si>
    <t>广东省云浮市罗定市船步镇双朗村委会</t>
  </si>
  <si>
    <t>2026-03-24</t>
  </si>
  <si>
    <t>2026-03-30</t>
  </si>
  <si>
    <t>2027-03-29</t>
  </si>
  <si>
    <t>PIG620264453N000000008</t>
  </si>
  <si>
    <t>广东省云浮市罗定市素龙街道迎宾二路136号4楼</t>
  </si>
  <si>
    <t>广东省云浮市罗定市苹塘镇桐油村委会</t>
  </si>
  <si>
    <t>2026-03-27</t>
  </si>
  <si>
    <t>2026-03-28</t>
  </si>
  <si>
    <t>2027-03-27</t>
  </si>
  <si>
    <t>PIG620264453N000000009</t>
  </si>
  <si>
    <t>广东省大雄桂畜牧有限公司</t>
  </si>
  <si>
    <t>广东省云浮市罗定市太平镇腾笔村委会坭楼村（陈承东的房屋）</t>
  </si>
  <si>
    <t>广东省云浮市罗定市太平镇腾笔村委会</t>
  </si>
  <si>
    <t>PIG620264453N000000010</t>
  </si>
  <si>
    <t>广东省云浮市罗定市罗定市太平镇腾笔村委会坭楼村（陈承东的房屋）</t>
  </si>
  <si>
    <t>PIG620264453N000000011</t>
  </si>
  <si>
    <t>陈景钊</t>
  </si>
  <si>
    <t>广东省云浮市罗定市船北村</t>
  </si>
  <si>
    <t>广东省云浮市罗定市船步镇蓝村村委会</t>
  </si>
  <si>
    <t>2026-03-31</t>
  </si>
  <si>
    <t>2027-03-31</t>
  </si>
  <si>
    <t>PIG620264453N000000012</t>
  </si>
  <si>
    <t>侯宗炜</t>
  </si>
  <si>
    <t>广东省清远市清城区</t>
  </si>
  <si>
    <t>广东省云浮市罗定市苹塘镇瑞平村委会</t>
  </si>
  <si>
    <t>2027-03-30</t>
  </si>
  <si>
    <t>PIG620264453N000000013</t>
  </si>
  <si>
    <t>罗定市众牧农业专业合作社</t>
  </si>
  <si>
    <t>广东省云浮市罗定市素龙街道</t>
  </si>
  <si>
    <t>广东省云浮市罗定市泗纶镇连城村委会</t>
  </si>
  <si>
    <t>仔猪</t>
  </si>
  <si>
    <t>PI5I20254453N000000030</t>
  </si>
  <si>
    <t>罗定市益豚生态农业有限公司</t>
  </si>
  <si>
    <t>广东省云浮市罗定市罗平镇榃北村委会</t>
  </si>
  <si>
    <t>2025-12-30</t>
  </si>
  <si>
    <t>2026-01-04</t>
  </si>
  <si>
    <t>2027-01-03</t>
  </si>
  <si>
    <t>自繁自养仔猪保单，对应能繁母猪保单号:PIG620254453N000000024</t>
  </si>
  <si>
    <t>PI5I20254453N000000031</t>
  </si>
  <si>
    <t>广东省云浮市罗定市苹塘镇弘道种猪场以及省内代养合作等养殖场</t>
  </si>
  <si>
    <t>2026-01-01</t>
  </si>
  <si>
    <t>2026-12-31</t>
  </si>
  <si>
    <t>自繁自养仔猪保单，对应能繁母猪保单号:PIG620264453N000000001</t>
  </si>
  <si>
    <t>PI5I20264453N000000001</t>
  </si>
  <si>
    <t xml:space="preserve"> 自繁自养仔猪保单，对应能繁母猪保单号:PIG620264453N000000003</t>
  </si>
  <si>
    <t>PI5I20264453N000000002</t>
  </si>
  <si>
    <t>广东省云浮市罗定市罗定市围底镇工业大道西路陈有文的房屋首层</t>
  </si>
  <si>
    <t>广东省云浮市罗定市华石镇、罗平镇、素龙街道、双东街道</t>
  </si>
  <si>
    <t>2026-02-01</t>
  </si>
  <si>
    <t>2027-01-31</t>
  </si>
  <si>
    <t>自繁自养仔猪保单，对应能繁母猪保单号:PIG620264453N000000005</t>
  </si>
  <si>
    <t>PI5I20264453N000000003</t>
  </si>
  <si>
    <t>自繁自养仔猪保单，对应能繁母猪保单号:PIG620264453N000000004</t>
  </si>
  <si>
    <t>PI5I20264453N000000004</t>
  </si>
  <si>
    <t>广东省云浮市罗定市船步镇回龙村委会</t>
  </si>
  <si>
    <t>2026-02-15</t>
  </si>
  <si>
    <t>2026-06-14</t>
  </si>
  <si>
    <t>属省外调拨仔猪，电子保单处已附相关检疫单。</t>
  </si>
  <si>
    <t>PI5I20264453N000000005</t>
  </si>
  <si>
    <t>2026-03-20</t>
  </si>
  <si>
    <t>2026-03-23</t>
  </si>
  <si>
    <t>2027-03-22</t>
  </si>
  <si>
    <t>自繁自养仔猪保单，对应能繁母猪保单号:PIG620264453N000000006</t>
  </si>
  <si>
    <t>PI5I20264453N000000006</t>
  </si>
  <si>
    <t>自繁自养仔猪保单，对应能繁母猪保单号:PIG620264453N000000007</t>
  </si>
  <si>
    <t>PI5I20264453N000000007</t>
  </si>
  <si>
    <t>广东省云浮市罗定市苹塘镇和美种猪场以及省内代养合作等养殖场</t>
  </si>
  <si>
    <t>自繁自养仔猪保单，对应能繁母猪保单号:PIG620264453N000000008</t>
  </si>
  <si>
    <t>PI5I20264453N000000008</t>
  </si>
  <si>
    <t>自繁自养仔猪保单，对应能繁母猪保单号:PIG620264453N000000011</t>
  </si>
  <si>
    <t>PI5I20264453N000000009</t>
  </si>
  <si>
    <t>自繁自养仔猪保单，对应能繁母猪保单号:PIG620264453N000000012</t>
  </si>
  <si>
    <t>PI5I20264453N000000010</t>
  </si>
  <si>
    <t>广东省云浮市罗定市泗纶镇连城村委会、新和村，黎少镇里塘村、榃濮村</t>
  </si>
  <si>
    <t>自繁自养仔猪保单，对应能繁母猪保单号:PIG620264453N000000013</t>
  </si>
  <si>
    <t>育肥猪</t>
  </si>
  <si>
    <t>PILN20264453N000000001</t>
  </si>
  <si>
    <t>罗定市华石镇永业养殖场</t>
  </si>
  <si>
    <t>广东省云浮市罗定市华石镇雅言村委单下洞</t>
  </si>
  <si>
    <t>广东省云浮市罗定市华石镇雅言村委会</t>
  </si>
  <si>
    <t>2026-01-07</t>
  </si>
  <si>
    <t>2026-01-10</t>
  </si>
  <si>
    <t>2026-06-09</t>
  </si>
  <si>
    <t>PILN20264453N000000002</t>
  </si>
  <si>
    <t>广东省云浮市罗定市华石镇、太平镇、罗平镇等各镇街</t>
  </si>
  <si>
    <t>2026-01-23</t>
  </si>
  <si>
    <t>2026-01-26</t>
  </si>
  <si>
    <t>2027-01-25</t>
  </si>
  <si>
    <t>PILN20264453N000000003</t>
  </si>
  <si>
    <t>2026-07-02</t>
  </si>
  <si>
    <t>PILN20264453N000000004</t>
  </si>
  <si>
    <t>广东省云浮市罗定市</t>
  </si>
  <si>
    <t>PILN20264453N000000005</t>
  </si>
  <si>
    <t>云浮漓源生物科技有限公司云安养殖分公司</t>
  </si>
  <si>
    <t>广东省云浮市云安区云六路267号</t>
  </si>
  <si>
    <t>广东省云浮市罗定市生江镇榃兵村委会</t>
  </si>
  <si>
    <t>2026-02-02</t>
  </si>
  <si>
    <t>2026-06-02</t>
  </si>
  <si>
    <t>PILN20264453N000000006</t>
  </si>
  <si>
    <t>PILN20264453N000000007</t>
  </si>
  <si>
    <t>罗定市附城凌宇生猪养殖场</t>
  </si>
  <si>
    <t>广东省云浮市罗定市附城街道星光村委会</t>
  </si>
  <si>
    <t>PILN20264453N000000008</t>
  </si>
  <si>
    <t>2026-02-25</t>
  </si>
  <si>
    <t>2026-02-26</t>
  </si>
  <si>
    <t>2027-02-25</t>
  </si>
  <si>
    <t>PILN20264453N000000009</t>
  </si>
  <si>
    <t>罗定市华石镇浩耀养殖场(个体工商户)</t>
  </si>
  <si>
    <t>广东省云浮市罗定市华石镇</t>
  </si>
  <si>
    <t>广东省云浮市罗定市华石镇古范村委会</t>
  </si>
  <si>
    <t>2026-03-05</t>
  </si>
  <si>
    <t>2026-03-06</t>
  </si>
  <si>
    <t>2026-08-15</t>
  </si>
  <si>
    <t>PILN20264453N000000010</t>
  </si>
  <si>
    <t>韶关桂之源农牧有限公司云浮分公司</t>
  </si>
  <si>
    <t>广东省云浮市罗定市双东街道大众村委十六垌52号B</t>
  </si>
  <si>
    <t>广东省云浮市罗定市榃滨镇湴田村委会</t>
  </si>
  <si>
    <t>2026-03-26</t>
  </si>
  <si>
    <t>2026-08-25</t>
  </si>
  <si>
    <t>PILN20264453N000000011</t>
  </si>
  <si>
    <t>PILN20264453N000000012</t>
  </si>
  <si>
    <t>广东省云浮市罗定市黎少镇丽芝村委会</t>
  </si>
  <si>
    <t>2026-06-29</t>
  </si>
  <si>
    <t>PILN20264453N000000013</t>
  </si>
  <si>
    <t>PILN20264453N000000014</t>
  </si>
  <si>
    <t>PILN20264453N000000015</t>
  </si>
  <si>
    <t>广东省云浮市罗定市泗纶镇连城村委会、新和村，黎少镇榃濮村、里塘村</t>
  </si>
  <si>
    <t>PIE920264453N000000001</t>
  </si>
  <si>
    <t>肇庆双胞胎猪业有限公司</t>
  </si>
  <si>
    <t>广东省肇庆市怀集县梁村镇大成岗路568号[住改商]</t>
  </si>
  <si>
    <t>广东省云浮市罗定市华石镇寨脚村、雅言村</t>
  </si>
  <si>
    <t>2026-03-17</t>
  </si>
  <si>
    <t>2026-03-18</t>
  </si>
  <si>
    <t>2026-07-17</t>
  </si>
  <si>
    <t>省级险种</t>
  </si>
  <si>
    <t>露地蔬菜</t>
  </si>
  <si>
    <t>多品种蔬菜</t>
  </si>
  <si>
    <t>四季豆</t>
  </si>
  <si>
    <t>P87820254453N000000046</t>
  </si>
  <si>
    <t>孔繁华</t>
  </si>
  <si>
    <t>广东省云浮市罗定市苹塘镇良官 村委金桔48号</t>
  </si>
  <si>
    <t>广东省云浮市罗定市金鸡镇庙岗村委会</t>
  </si>
  <si>
    <t>2025-12-26</t>
  </si>
  <si>
    <t>2026-02-28</t>
  </si>
  <si>
    <t>包菜</t>
  </si>
  <si>
    <t>P87820254453N000000047</t>
  </si>
  <si>
    <t>番薯</t>
  </si>
  <si>
    <t>P87820264453N000000001</t>
  </si>
  <si>
    <t>邓丽珍</t>
  </si>
  <si>
    <t>广东省罗定市围底镇陀埇村委陀埇2号</t>
  </si>
  <si>
    <t>广东省云浮市罗定市罗平镇黄牛木村委会</t>
  </si>
  <si>
    <t>2026-01-05</t>
  </si>
  <si>
    <t>2026-01-09</t>
  </si>
  <si>
    <t>2026-05-08</t>
  </si>
  <si>
    <t>南瓜</t>
  </si>
  <si>
    <t>P87820264453N000000002</t>
  </si>
  <si>
    <t>蔡利昌</t>
  </si>
  <si>
    <t>广东省云浮市区罗定</t>
  </si>
  <si>
    <t>广东省云浮市罗定市围底镇莲塘头村委会</t>
  </si>
  <si>
    <t>2026-01-08</t>
  </si>
  <si>
    <t>2026-01-15</t>
  </si>
  <si>
    <t>2026-05-14</t>
  </si>
  <si>
    <t>P87820264453N000000003</t>
  </si>
  <si>
    <t>李坚红</t>
  </si>
  <si>
    <t>广东省肇庆市高要区南岸</t>
  </si>
  <si>
    <t>广东省云浮市罗定市泗纶镇山栗村委会</t>
  </si>
  <si>
    <t>2026-04-30</t>
  </si>
  <si>
    <t>辣椒</t>
  </si>
  <si>
    <t>P87820264453N000000004</t>
  </si>
  <si>
    <t>罗定市犇盛农业发展有限公司</t>
  </si>
  <si>
    <t>广东省云浮市罗定市华石镇大未村委会</t>
  </si>
  <si>
    <t>2026-04-20</t>
  </si>
  <si>
    <t>P87820264453N000000005</t>
  </si>
  <si>
    <t>李超杰</t>
  </si>
  <si>
    <t>广东省云浮市罗定市龙湾镇上赖村委</t>
  </si>
  <si>
    <t>广东省云浮市罗定市太平镇西良村委会</t>
  </si>
  <si>
    <t>P87820264453N000000006</t>
  </si>
  <si>
    <t>张思慧</t>
  </si>
  <si>
    <t>广东省云浮市罗定市罗镜镇梅安村委沙墩12号</t>
  </si>
  <si>
    <t>广东省云浮市罗定市罗镜镇龙星村委会</t>
  </si>
  <si>
    <t>2026-02-05</t>
  </si>
  <si>
    <t>2026-07-31</t>
  </si>
  <si>
    <t>P87820264453N000000007</t>
  </si>
  <si>
    <t>罗定市罗镜镇东业家庭农场</t>
  </si>
  <si>
    <t>广东省云浮市罗定市罗镜镇椽安村委会、云沙村委</t>
  </si>
  <si>
    <t>2026-06-30</t>
  </si>
  <si>
    <t>韭菜</t>
  </si>
  <si>
    <t>P87820264453N000000008</t>
  </si>
  <si>
    <t>罗定市绿油油家庭农场</t>
  </si>
  <si>
    <t>广东省云浮市罗定市围底镇陀埇村委陀埇195号</t>
  </si>
  <si>
    <t>广东省云浮市罗定市围底镇陀冲村委会</t>
  </si>
  <si>
    <t>2026-02-07</t>
  </si>
  <si>
    <t>P87820264453N000000009</t>
  </si>
  <si>
    <t>P87820264453N000000010</t>
  </si>
  <si>
    <t>梁荣健</t>
  </si>
  <si>
    <t>广东省云浮市罗定市素龙镇中村 村委中村81号</t>
  </si>
  <si>
    <t>广东省云浮市罗定市素龙街道中村村委会</t>
  </si>
  <si>
    <t>2026-03-10</t>
  </si>
  <si>
    <t>2026-03-13</t>
  </si>
  <si>
    <t>2026-06-12</t>
  </si>
  <si>
    <t>香瓜13.38亩，白瓜34.62亩</t>
  </si>
  <si>
    <t>P87820264453N000000011</t>
  </si>
  <si>
    <t>吴冰</t>
  </si>
  <si>
    <t>广西壮族自治区玉林市北流市北流镇龙安村十六组29号</t>
  </si>
  <si>
    <t>广东省云浮市罗定市围底镇秋风村委会</t>
  </si>
  <si>
    <t>2026-03-12</t>
  </si>
  <si>
    <t>2026-05-31</t>
  </si>
  <si>
    <t>P87820264453N000000012</t>
  </si>
  <si>
    <t>罗定市罗镜镇国雄家庭农场</t>
  </si>
  <si>
    <t>广东省云浮市罗定市罗平镇榃东村委会、围底镇秋风村委会</t>
  </si>
  <si>
    <t>岭南水果</t>
  </si>
  <si>
    <t>多品种水果及果树</t>
  </si>
  <si>
    <t>木瓜</t>
  </si>
  <si>
    <t>PH1J20264453N000000001</t>
  </si>
  <si>
    <t>张旬生</t>
  </si>
  <si>
    <t>广东省云浮市罗定市罗平镇新光村</t>
  </si>
  <si>
    <t>广东省云浮市罗定市罗平镇新光村委会</t>
  </si>
  <si>
    <t>龙眼</t>
  </si>
  <si>
    <t>PH1J20264453N000000002</t>
  </si>
  <si>
    <t>罗定市栢麟农业有限公司</t>
  </si>
  <si>
    <t>广东省云浮市罗定市连州镇平北村委会</t>
  </si>
  <si>
    <t>2027-03-17</t>
  </si>
  <si>
    <t>荔枝</t>
  </si>
  <si>
    <t>PH1J20264453N000000003</t>
  </si>
  <si>
    <t>李安昌</t>
  </si>
  <si>
    <t>广东省云浮市罗定市罗镜镇附台村委平山头8号</t>
  </si>
  <si>
    <t>广东省云浮市罗定市罗镜镇驸台村委会</t>
  </si>
  <si>
    <t>2026-03-19</t>
  </si>
  <si>
    <t>2027-03-23</t>
  </si>
  <si>
    <t>黄皮</t>
  </si>
  <si>
    <t>PH1J20264453N000000004</t>
  </si>
  <si>
    <t>注：E列险种名称按《广东省政策性农业保险实施方案（2024-2026）》附件广东省政策性农业保险实施险种单位保险金额、费率参考标准及各级财政补贴比例一览表（2024-2026年）险种名列示：如水稻、水稻完全成本、马铃薯、玉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</si>
</sst>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6">
    <font>
      <sz val="11"/>
      <color theme="1"/>
      <name val="宋体"/>
      <charset val="134"/>
      <scheme val="minor"/>
    </font>
    <font>
      <sz val="12"/>
      <name val="宋体"/>
      <charset val="134"/>
    </font>
    <font>
      <sz val="16"/>
      <name val="宋体"/>
      <charset val="134"/>
    </font>
    <font>
      <b/>
      <sz val="16"/>
      <name val="宋体"/>
      <charset val="134"/>
    </font>
    <font>
      <sz val="16"/>
      <name val="宋体"/>
      <charset val="134"/>
      <scheme val="minor"/>
    </font>
    <font>
      <sz val="18"/>
      <name val="宋体"/>
      <charset val="134"/>
    </font>
    <font>
      <sz val="12"/>
      <name val="Times New Roman"/>
      <charset val="134"/>
    </font>
    <font>
      <sz val="16"/>
      <name val="黑体"/>
      <charset val="134"/>
    </font>
    <font>
      <sz val="48"/>
      <name val="方正小标宋简体"/>
      <charset val="134"/>
    </font>
    <font>
      <sz val="12"/>
      <name val="方正小标宋简体"/>
      <charset val="134"/>
    </font>
    <font>
      <sz val="16"/>
      <name val="Times New Roman"/>
      <charset val="134"/>
    </font>
    <font>
      <b/>
      <sz val="16"/>
      <name val="Times New Roman"/>
      <charset val="134"/>
    </font>
    <font>
      <sz val="18"/>
      <name val="宋体"/>
      <charset val="134"/>
      <scheme val="minor"/>
    </font>
    <font>
      <sz val="12"/>
      <name val="宋体"/>
      <charset val="134"/>
      <scheme val="minor"/>
    </font>
    <font>
      <sz val="12"/>
      <color rgb="FFFF0000"/>
      <name val="宋体"/>
      <charset val="134"/>
      <scheme val="minor"/>
    </font>
    <font>
      <sz val="18"/>
      <color rgb="FFFF0000"/>
      <name val="宋体"/>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1" fillId="0" borderId="0">
      <alignment vertical="center"/>
    </xf>
  </cellStyleXfs>
  <cellXfs count="7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1" fillId="0" borderId="0" xfId="0" applyFont="1" applyFill="1" applyAlignment="1">
      <alignment vertical="center" wrapText="1"/>
    </xf>
    <xf numFmtId="49" fontId="1" fillId="0" borderId="0" xfId="0" applyNumberFormat="1" applyFont="1" applyFill="1" applyAlignment="1">
      <alignment horizontal="center" vertical="center" wrapText="1"/>
    </xf>
    <xf numFmtId="14" fontId="1" fillId="0" borderId="0" xfId="0" applyNumberFormat="1" applyFont="1" applyFill="1" applyAlignment="1">
      <alignment vertical="center" wrapText="1"/>
    </xf>
    <xf numFmtId="14" fontId="1" fillId="0" borderId="0" xfId="0" applyNumberFormat="1" applyFont="1" applyFill="1">
      <alignment vertical="center"/>
    </xf>
    <xf numFmtId="176" fontId="6" fillId="0" borderId="0" xfId="0" applyNumberFormat="1" applyFont="1" applyFill="1" applyAlignment="1">
      <alignment horizontal="center" vertical="center"/>
    </xf>
    <xf numFmtId="177" fontId="6" fillId="0" borderId="0" xfId="0" applyNumberFormat="1" applyFont="1" applyFill="1" applyAlignment="1">
      <alignment horizontal="center" vertical="center"/>
    </xf>
    <xf numFmtId="10" fontId="6" fillId="0" borderId="0" xfId="0" applyNumberFormat="1" applyFont="1" applyFill="1" applyAlignment="1">
      <alignment horizontal="center" vertical="center"/>
    </xf>
    <xf numFmtId="43" fontId="6" fillId="0" borderId="0" xfId="1" applyFont="1" applyFill="1" applyAlignment="1">
      <alignment horizontal="center" vertical="center"/>
    </xf>
    <xf numFmtId="9" fontId="6" fillId="0" borderId="0" xfId="0" applyNumberFormat="1" applyFont="1" applyFill="1" applyAlignment="1">
      <alignment horizontal="center" vertical="center"/>
    </xf>
    <xf numFmtId="0" fontId="1" fillId="0" borderId="0" xfId="0" applyFont="1"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horizontal="left"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14" fontId="2" fillId="0" borderId="0" xfId="0" applyNumberFormat="1" applyFont="1" applyFill="1" applyAlignment="1">
      <alignment horizontal="center" vertical="center"/>
    </xf>
    <xf numFmtId="176" fontId="10" fillId="0" borderId="0" xfId="0" applyNumberFormat="1" applyFont="1" applyFill="1" applyAlignment="1">
      <alignment horizontal="center" vertical="center"/>
    </xf>
    <xf numFmtId="177" fontId="10" fillId="0" borderId="0" xfId="0" applyNumberFormat="1" applyFont="1" applyFill="1" applyAlignment="1">
      <alignment horizontal="center" vertical="center"/>
    </xf>
    <xf numFmtId="10" fontId="2" fillId="0" borderId="0" xfId="0" applyNumberFormat="1" applyFont="1" applyFill="1" applyAlignment="1">
      <alignment horizontal="center" vertical="center"/>
    </xf>
    <xf numFmtId="43" fontId="10" fillId="0" borderId="0" xfId="1" applyFont="1" applyFill="1" applyAlignment="1">
      <alignment horizontal="center" vertical="center"/>
    </xf>
    <xf numFmtId="9" fontId="10" fillId="0" borderId="0" xfId="0" applyNumberFormat="1" applyFont="1" applyFill="1" applyAlignment="1">
      <alignment horizontal="center" vertical="center"/>
    </xf>
    <xf numFmtId="9" fontId="2"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43" fontId="11" fillId="0" borderId="1" xfId="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right" vertical="center" wrapText="1"/>
    </xf>
    <xf numFmtId="10" fontId="12" fillId="0" borderId="1" xfId="0" applyNumberFormat="1" applyFont="1" applyFill="1" applyBorder="1" applyAlignment="1">
      <alignment horizontal="right" vertical="center" wrapText="1"/>
    </xf>
    <xf numFmtId="43" fontId="12" fillId="0" borderId="1" xfId="1" applyFont="1" applyFill="1" applyBorder="1" applyAlignment="1">
      <alignment horizontal="right" vertical="center" wrapText="1"/>
    </xf>
    <xf numFmtId="9" fontId="12" fillId="0" borderId="1" xfId="0" applyNumberFormat="1" applyFont="1" applyFill="1" applyBorder="1" applyAlignment="1">
      <alignment horizontal="right" vertical="center" wrapText="1"/>
    </xf>
    <xf numFmtId="9" fontId="12" fillId="0" borderId="1" xfId="3" applyNumberFormat="1" applyFont="1" applyFill="1" applyBorder="1" applyAlignment="1">
      <alignment horizontal="righ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5" fillId="0" borderId="0" xfId="0" applyFont="1" applyFill="1" applyAlignment="1">
      <alignment horizontal="center" vertical="center"/>
    </xf>
    <xf numFmtId="0" fontId="15"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49" fontId="5" fillId="0" borderId="0" xfId="0" applyNumberFormat="1" applyFont="1" applyFill="1" applyAlignment="1">
      <alignment vertical="center" wrapText="1"/>
    </xf>
    <xf numFmtId="14" fontId="5" fillId="0" borderId="0" xfId="0" applyNumberFormat="1" applyFont="1" applyFill="1" applyAlignment="1">
      <alignment vertical="center" wrapText="1"/>
    </xf>
    <xf numFmtId="14" fontId="5" fillId="0" borderId="0" xfId="0" applyNumberFormat="1" applyFont="1" applyFill="1" applyAlignment="1">
      <alignment vertical="center"/>
    </xf>
    <xf numFmtId="0" fontId="16" fillId="0" borderId="0" xfId="0" applyFont="1" applyFill="1" applyAlignment="1">
      <alignment vertical="center"/>
    </xf>
    <xf numFmtId="9" fontId="16" fillId="0" borderId="0" xfId="3" applyNumberFormat="1" applyFont="1" applyFill="1" applyAlignment="1">
      <alignment vertical="center"/>
    </xf>
    <xf numFmtId="9" fontId="16" fillId="0" borderId="0" xfId="0" applyNumberFormat="1" applyFont="1" applyFill="1" applyAlignment="1">
      <alignment horizontal="center" vertical="center"/>
    </xf>
    <xf numFmtId="0" fontId="1" fillId="0" borderId="0" xfId="0" applyFont="1" applyFill="1" applyAlignment="1">
      <alignment vertical="center"/>
    </xf>
    <xf numFmtId="14" fontId="1" fillId="0" borderId="0" xfId="0" applyNumberFormat="1"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WXWork\1688856445375914\Cache\File\2026-04\&#30465;&#32467;&#31639;&#25968;&#25454;&#36164;&#26009;&#25972;&#29702;&#34920;&#65288;2026&#24180;&#19968;&#23395;&#2423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保单明细表"/>
      <sheetName val="附件3. 补贴资金结算表"/>
      <sheetName val="附件4. 退保、结余与待核销明细表"/>
      <sheetName val="附件5. 退保、结余与待核销情况表（如有）"/>
      <sheetName val="附件6.资金结算申请表"/>
      <sheetName val="保单清单"/>
      <sheetName val="业务清单导出"/>
      <sheetName val="险种"/>
    </sheetNames>
    <sheetDataSet>
      <sheetData sheetId="0">
        <row r="1">
          <cell r="A1" t="str">
            <v>保费校验</v>
          </cell>
        </row>
        <row r="1">
          <cell r="C1" t="str">
            <v>附件1</v>
          </cell>
        </row>
        <row r="2">
          <cell r="A2">
            <v>0</v>
          </cell>
        </row>
        <row r="2">
          <cell r="C2" t="str">
            <v>2025年第一季度政策性农业保险保单明细表</v>
          </cell>
        </row>
        <row r="3">
          <cell r="C3" t="str">
            <v>填报单位（盖章）：</v>
          </cell>
        </row>
        <row r="4">
          <cell r="C4" t="str">
            <v>序号</v>
          </cell>
          <cell r="D4" t="str">
            <v>地级市</v>
          </cell>
          <cell r="E4" t="str">
            <v>县（区）</v>
          </cell>
          <cell r="F4" t="str">
            <v>中央险种/省级险种</v>
          </cell>
          <cell r="G4" t="str">
            <v>险种名称
（严格按照省实施目录名称及顺序填写）</v>
          </cell>
          <cell r="H4" t="str">
            <v>保险标的</v>
          </cell>
          <cell r="I4" t="str">
            <v>保单中特别约定或备注栏与参考保额和费率信息相关内容（如保险标的项目只写了蔬菜，在备注露地或大棚）</v>
          </cell>
          <cell r="J4" t="str">
            <v>承保机构</v>
          </cell>
          <cell r="K4" t="str">
            <v>保单号</v>
          </cell>
          <cell r="L4" t="str">
            <v>投保人</v>
          </cell>
          <cell r="M4" t="str">
            <v>被保险人</v>
          </cell>
          <cell r="N4" t="str">
            <v>投保险人联系地址</v>
          </cell>
        </row>
        <row r="6">
          <cell r="A6" t="str">
            <v>制表保单号</v>
          </cell>
        </row>
        <row r="6">
          <cell r="G6" t="str">
            <v>总计</v>
          </cell>
        </row>
        <row r="7">
          <cell r="A7" t="str">
            <v>PILN20264453N000000004</v>
          </cell>
        </row>
        <row r="7">
          <cell r="C7">
            <v>1</v>
          </cell>
          <cell r="D7" t="str">
            <v>云浮</v>
          </cell>
          <cell r="E7" t="str">
            <v>罗定</v>
          </cell>
          <cell r="F7" t="str">
            <v>中央险种</v>
          </cell>
          <cell r="G7" t="str">
            <v>育肥猪</v>
          </cell>
          <cell r="H7" t="str">
            <v>育肥猪</v>
          </cell>
          <cell r="I7" t="str">
            <v>育肥猪</v>
          </cell>
          <cell r="J7" t="str">
            <v>人保财险</v>
          </cell>
          <cell r="K7" t="str">
            <v>PILN20264453N000000004</v>
          </cell>
          <cell r="L7" t="str">
            <v>罗定穗恒畜牧发展有限公司</v>
          </cell>
          <cell r="M7" t="str">
            <v>罗定穗恒畜牧发展有限公司</v>
          </cell>
          <cell r="N7" t="str">
            <v>广东省云浮市罗定市广东省云浮市罗定市罗定市围底镇工业大道西路陈有文的房屋首层</v>
          </cell>
        </row>
        <row r="8">
          <cell r="A8" t="str">
            <v>PIG620264453N000000001</v>
          </cell>
        </row>
        <row r="8">
          <cell r="C8">
            <v>2</v>
          </cell>
          <cell r="D8" t="str">
            <v>云浮</v>
          </cell>
          <cell r="E8" t="str">
            <v>罗定</v>
          </cell>
          <cell r="F8" t="str">
            <v>中央险种</v>
          </cell>
          <cell r="G8" t="str">
            <v>能繁母猪</v>
          </cell>
          <cell r="H8" t="str">
            <v>能繁母猪</v>
          </cell>
          <cell r="I8" t="str">
            <v>能繁母猪</v>
          </cell>
          <cell r="J8" t="str">
            <v>人保财险</v>
          </cell>
          <cell r="K8" t="str">
            <v>PIG620264453N000000001</v>
          </cell>
          <cell r="L8" t="str">
            <v>罗定市谷盈畜牧业有限公司</v>
          </cell>
          <cell r="M8" t="str">
            <v>罗定市谷盈畜牧业有限公司</v>
          </cell>
          <cell r="N8" t="str">
            <v>广东省云浮市罗定市罗定市素龙街道富泰路36号富兴大厦502房</v>
          </cell>
        </row>
        <row r="9">
          <cell r="A9" t="str">
            <v>PIG620264453N000000003</v>
          </cell>
        </row>
        <row r="9">
          <cell r="C9">
            <v>3</v>
          </cell>
          <cell r="D9" t="str">
            <v>云浮</v>
          </cell>
          <cell r="E9" t="str">
            <v>罗定</v>
          </cell>
          <cell r="F9" t="str">
            <v>中央险种</v>
          </cell>
          <cell r="G9" t="str">
            <v>能繁母猪</v>
          </cell>
          <cell r="H9" t="str">
            <v>能繁母猪</v>
          </cell>
          <cell r="I9" t="str">
            <v>能繁母猪</v>
          </cell>
          <cell r="J9" t="str">
            <v>人保财险</v>
          </cell>
          <cell r="K9" t="str">
            <v>PIG620264453N000000003</v>
          </cell>
          <cell r="L9" t="str">
            <v>af814ff8882c7cbb12e3cf3da7602c80aa16e4354aae795e67436aa238c7f058|廖*珍</v>
          </cell>
          <cell r="M9" t="str">
            <v>af814ff8882c7cbb12e3cf3da7602c80aa16e4354aae795e67436aa238c7f058|廖*珍</v>
          </cell>
          <cell r="N9" t="str">
            <v>d9f8de31d5634d3c60e139f3f1fa93d45b8a4ac345f74719267597d0a17500ed|广东省云浮市罗定市***</v>
          </cell>
        </row>
        <row r="10">
          <cell r="A10" t="str">
            <v>PIG620264453N000000007</v>
          </cell>
        </row>
        <row r="10">
          <cell r="C10">
            <v>4</v>
          </cell>
          <cell r="D10" t="str">
            <v>云浮</v>
          </cell>
          <cell r="E10" t="str">
            <v>罗定</v>
          </cell>
          <cell r="F10" t="str">
            <v>中央险种</v>
          </cell>
          <cell r="G10" t="str">
            <v>能繁母猪</v>
          </cell>
          <cell r="H10" t="str">
            <v>能繁母猪</v>
          </cell>
          <cell r="I10" t="str">
            <v>能繁母猪</v>
          </cell>
          <cell r="J10" t="str">
            <v>人保财险</v>
          </cell>
          <cell r="K10" t="str">
            <v>PIG620264453N000000007</v>
          </cell>
          <cell r="L10" t="str">
            <v>fde69e827db9cd700f29fd051ae4e1c2236513845589a31704c5ffd48898bfb5|黄*葵</v>
          </cell>
          <cell r="M10" t="str">
            <v>fde69e827db9cd700f29fd051ae4e1c2236513845589a31704c5ffd48898bfb5|黄*葵</v>
          </cell>
          <cell r="N10" t="str">
            <v>9cd6bdae237955222d07d77dded41ecde007fc88e0b95ff962a30682ad144ee1|广东省云浮市罗定市***</v>
          </cell>
        </row>
        <row r="11">
          <cell r="A11" t="str">
            <v>PI5I20254453N000000031</v>
          </cell>
        </row>
        <row r="11">
          <cell r="C11">
            <v>5</v>
          </cell>
          <cell r="D11" t="str">
            <v>云浮</v>
          </cell>
          <cell r="E11" t="str">
            <v>罗定</v>
          </cell>
          <cell r="F11" t="str">
            <v>中央险种</v>
          </cell>
          <cell r="G11" t="str">
            <v>仔猪</v>
          </cell>
          <cell r="H11" t="str">
            <v>仔猪</v>
          </cell>
          <cell r="I11" t="str">
            <v>仔猪</v>
          </cell>
          <cell r="J11" t="str">
            <v>人保财险</v>
          </cell>
          <cell r="K11" t="str">
            <v>PI5I20254453N000000031</v>
          </cell>
          <cell r="L11" t="str">
            <v>罗定市谷盈畜牧业有限公司</v>
          </cell>
          <cell r="M11" t="str">
            <v>罗定市谷盈畜牧业有限公司</v>
          </cell>
          <cell r="N11" t="str">
            <v>广东省云浮市罗定市罗定市素龙街道富泰路36号富兴大厦502房</v>
          </cell>
        </row>
        <row r="12">
          <cell r="A12" t="str">
            <v>PILN20264453N000000002</v>
          </cell>
        </row>
        <row r="12">
          <cell r="C12">
            <v>6</v>
          </cell>
          <cell r="D12" t="str">
            <v>云浮</v>
          </cell>
          <cell r="E12" t="str">
            <v>罗定</v>
          </cell>
          <cell r="F12" t="str">
            <v>中央险种</v>
          </cell>
          <cell r="G12" t="str">
            <v>育肥猪</v>
          </cell>
          <cell r="H12" t="str">
            <v>育肥猪</v>
          </cell>
          <cell r="I12" t="str">
            <v>育肥猪</v>
          </cell>
          <cell r="J12" t="str">
            <v>人保财险</v>
          </cell>
          <cell r="K12" t="str">
            <v>PILN20264453N000000002</v>
          </cell>
          <cell r="L12" t="str">
            <v>罗定市谷盈畜牧业有限公司</v>
          </cell>
          <cell r="M12" t="str">
            <v>罗定市谷盈畜牧业有限公司</v>
          </cell>
          <cell r="N12" t="str">
            <v>广东省云浮市罗定市广东省云浮市罗定市素龙街道迎宾二路136号4楼</v>
          </cell>
        </row>
        <row r="13">
          <cell r="A13" t="str">
            <v>PILN20264453N000000012</v>
          </cell>
        </row>
        <row r="13">
          <cell r="C13">
            <v>7</v>
          </cell>
          <cell r="D13" t="str">
            <v>云浮</v>
          </cell>
          <cell r="E13" t="str">
            <v>罗定</v>
          </cell>
          <cell r="F13" t="str">
            <v>中央险种</v>
          </cell>
          <cell r="G13" t="str">
            <v>育肥猪</v>
          </cell>
          <cell r="H13" t="str">
            <v>育肥猪</v>
          </cell>
          <cell r="I13" t="str">
            <v>育肥猪</v>
          </cell>
          <cell r="J13" t="str">
            <v>人保财险</v>
          </cell>
          <cell r="K13" t="str">
            <v>PILN20264453N000000012</v>
          </cell>
          <cell r="L13" t="str">
            <v>罗定市附城凌宇生猪养殖场</v>
          </cell>
          <cell r="M13" t="str">
            <v>罗定市附城凌宇生猪养殖场</v>
          </cell>
          <cell r="N13" t="str">
            <v>广东省云浮市罗定市附城康任湾角寨</v>
          </cell>
        </row>
        <row r="14">
          <cell r="A14" t="str">
            <v>P87820264453N000000003</v>
          </cell>
        </row>
        <row r="14">
          <cell r="C14">
            <v>8</v>
          </cell>
          <cell r="D14" t="str">
            <v>云浮</v>
          </cell>
          <cell r="E14" t="str">
            <v>罗定</v>
          </cell>
          <cell r="F14" t="str">
            <v>省级险种</v>
          </cell>
          <cell r="G14" t="str">
            <v>露地蔬菜</v>
          </cell>
          <cell r="H14" t="str">
            <v>南瓜</v>
          </cell>
          <cell r="I14" t="str">
            <v>南瓜</v>
          </cell>
          <cell r="J14" t="str">
            <v>人保财险</v>
          </cell>
          <cell r="K14" t="str">
            <v>P87820264453N000000003</v>
          </cell>
          <cell r="L14" t="str">
            <v>94d5fb2618eb8dd88ab50e706af6882d998097b5c3e9fbbfcd7c003d3d27a66f|李*红</v>
          </cell>
          <cell r="M14" t="str">
            <v>94d5fb2618eb8dd88ab50e706af6882d998097b5c3e9fbbfcd7c003d3d27a66f|李*红</v>
          </cell>
          <cell r="N14" t="str">
            <v>19a9a45289b14b435847c8612aaf01f9eededee5e41e5a2c34fc5d78ce21c1f9|广东省肇庆市高要区***</v>
          </cell>
        </row>
        <row r="15">
          <cell r="A15" t="str">
            <v>P87820264453N000000010</v>
          </cell>
        </row>
        <row r="15">
          <cell r="C15">
            <v>9</v>
          </cell>
          <cell r="D15" t="str">
            <v>云浮</v>
          </cell>
          <cell r="E15" t="str">
            <v>罗定</v>
          </cell>
          <cell r="F15" t="str">
            <v>省级险种</v>
          </cell>
          <cell r="G15" t="str">
            <v>露地蔬菜</v>
          </cell>
          <cell r="H15" t="str">
            <v>辣椒</v>
          </cell>
          <cell r="I15" t="str">
            <v>辣椒</v>
          </cell>
          <cell r="J15" t="str">
            <v>人保财险</v>
          </cell>
          <cell r="K15" t="str">
            <v>P87820264453N000000010</v>
          </cell>
          <cell r="L15" t="str">
            <v>6e437ab9a7a44971d9d005375c0ed5919d22111e0c7caca5773ba7af95b12b09|梁*健</v>
          </cell>
          <cell r="M15" t="str">
            <v>6e437ab9a7a44971d9d005375c0ed5919d22111e0c7caca5773ba7af95b12b09|梁*健</v>
          </cell>
          <cell r="N15" t="str">
            <v>81b56aac3052101ff4c3d8d1cd2a0b03d4f932e4577ff474782daf4c24874287|广东省云浮市罗定市***</v>
          </cell>
        </row>
        <row r="16">
          <cell r="A16" t="str">
            <v>P87820264453N000000008</v>
          </cell>
        </row>
        <row r="16">
          <cell r="C16">
            <v>10</v>
          </cell>
          <cell r="D16" t="str">
            <v>云浮</v>
          </cell>
          <cell r="E16" t="str">
            <v>罗定</v>
          </cell>
          <cell r="F16" t="str">
            <v>省级险种</v>
          </cell>
          <cell r="G16" t="str">
            <v>露地蔬菜</v>
          </cell>
          <cell r="H16" t="str">
            <v>韭菜</v>
          </cell>
          <cell r="I16" t="str">
            <v>韭菜</v>
          </cell>
          <cell r="J16" t="str">
            <v>人保财险</v>
          </cell>
          <cell r="K16" t="str">
            <v>P87820264453N000000008</v>
          </cell>
          <cell r="L16" t="str">
            <v>罗定市绿油油家庭农场</v>
          </cell>
          <cell r="M16" t="str">
            <v>罗定市绿油油家庭农场</v>
          </cell>
          <cell r="N16" t="str">
            <v>广东省云浮市罗定市广东省云浮市罗定市围底镇陀埇村委陀埇195号</v>
          </cell>
        </row>
        <row r="17">
          <cell r="A17" t="str">
            <v>PI5I20264453N000000010</v>
          </cell>
        </row>
        <row r="17">
          <cell r="C17">
            <v>11</v>
          </cell>
          <cell r="D17" t="str">
            <v>云浮</v>
          </cell>
          <cell r="E17" t="str">
            <v>罗定</v>
          </cell>
          <cell r="F17" t="str">
            <v>中央险种</v>
          </cell>
          <cell r="G17" t="str">
            <v>仔猪</v>
          </cell>
          <cell r="H17" t="str">
            <v>仔猪</v>
          </cell>
          <cell r="I17" t="str">
            <v>仔猪</v>
          </cell>
          <cell r="J17" t="str">
            <v>人保财险</v>
          </cell>
          <cell r="K17" t="str">
            <v>PI5I20264453N000000010</v>
          </cell>
          <cell r="L17" t="str">
            <v>罗定市众牧农业专业合作社</v>
          </cell>
          <cell r="M17" t="str">
            <v>罗定市众牧农业专业合作社</v>
          </cell>
          <cell r="N17" t="str">
            <v>广东省云浮市罗定市广东省云浮市罗定市素龙街道</v>
          </cell>
        </row>
        <row r="18">
          <cell r="A18" t="str">
            <v>PI5I20264453N000000008</v>
          </cell>
        </row>
        <row r="18">
          <cell r="C18">
            <v>12</v>
          </cell>
          <cell r="D18" t="str">
            <v>云浮</v>
          </cell>
          <cell r="E18" t="str">
            <v>罗定</v>
          </cell>
          <cell r="F18" t="str">
            <v>中央险种</v>
          </cell>
          <cell r="G18" t="str">
            <v>仔猪</v>
          </cell>
          <cell r="H18" t="str">
            <v>仔猪</v>
          </cell>
          <cell r="I18" t="str">
            <v>仔猪</v>
          </cell>
          <cell r="J18" t="str">
            <v>人保财险</v>
          </cell>
          <cell r="K18" t="str">
            <v>PI5I20264453N000000008</v>
          </cell>
          <cell r="L18" t="str">
            <v>7956d33d9ef6c98caddd6de6b99e0de6781d55b0dc0a36ebeb0ee26b84e9cbf1|陈*钊</v>
          </cell>
          <cell r="M18" t="str">
            <v>7956d33d9ef6c98caddd6de6b99e0de6781d55b0dc0a36ebeb0ee26b84e9cbf1|陈*钊</v>
          </cell>
          <cell r="N18" t="str">
            <v>1766163d654efb92b730b148fb995a79a4200a2cf9db6330b3293f4a7e7d7e4a|广东省云浮市罗定市***</v>
          </cell>
        </row>
        <row r="19">
          <cell r="A19" t="str">
            <v>PH1J20264453N000000001</v>
          </cell>
        </row>
        <row r="19">
          <cell r="C19">
            <v>13</v>
          </cell>
          <cell r="D19" t="str">
            <v>云浮</v>
          </cell>
          <cell r="E19" t="str">
            <v>罗定</v>
          </cell>
          <cell r="F19" t="str">
            <v>省级险种</v>
          </cell>
          <cell r="G19" t="str">
            <v>岭南水果</v>
          </cell>
          <cell r="H19" t="str">
            <v>木瓜</v>
          </cell>
          <cell r="I19" t="str">
            <v>木瓜</v>
          </cell>
          <cell r="J19" t="str">
            <v>人保财险</v>
          </cell>
          <cell r="K19" t="str">
            <v>PH1J20264453N000000001</v>
          </cell>
          <cell r="L19" t="str">
            <v>23e17c1187faee2a6895d36d37e446f28600a90dc219053e0427bba5ccaa2cbb|张*生</v>
          </cell>
          <cell r="M19" t="str">
            <v>23e17c1187faee2a6895d36d37e446f28600a90dc219053e0427bba5ccaa2cbb|张*生</v>
          </cell>
          <cell r="N19" t="str">
            <v>07cc9f6ad729338d1e7c43798ab78c6687a75493d00f023b04574948f592945c|广东省云浮市罗定市***</v>
          </cell>
        </row>
        <row r="20">
          <cell r="A20" t="str">
            <v>PILN20264453N000000015</v>
          </cell>
        </row>
        <row r="20">
          <cell r="C20">
            <v>14</v>
          </cell>
          <cell r="D20" t="str">
            <v>云浮</v>
          </cell>
          <cell r="E20" t="str">
            <v>罗定</v>
          </cell>
          <cell r="F20" t="str">
            <v>中央险种</v>
          </cell>
          <cell r="G20" t="str">
            <v>育肥猪</v>
          </cell>
          <cell r="H20" t="str">
            <v>育肥猪</v>
          </cell>
          <cell r="I20" t="str">
            <v>育肥猪</v>
          </cell>
          <cell r="J20" t="str">
            <v>人保财险</v>
          </cell>
          <cell r="K20" t="str">
            <v>PILN20264453N000000015</v>
          </cell>
          <cell r="L20" t="str">
            <v>罗定市众牧农业专业合作社</v>
          </cell>
          <cell r="M20" t="str">
            <v>罗定市众牧农业专业合作社</v>
          </cell>
          <cell r="N20" t="str">
            <v>广东省云浮市罗定市广东省云浮市罗定市素龙街道</v>
          </cell>
        </row>
        <row r="21">
          <cell r="A21" t="str">
            <v>PIG620264453N000000008</v>
          </cell>
        </row>
        <row r="21">
          <cell r="C21">
            <v>15</v>
          </cell>
          <cell r="D21" t="str">
            <v>云浮</v>
          </cell>
          <cell r="E21" t="str">
            <v>罗定</v>
          </cell>
          <cell r="F21" t="str">
            <v>中央险种</v>
          </cell>
          <cell r="G21" t="str">
            <v>能繁母猪</v>
          </cell>
          <cell r="H21" t="str">
            <v>能繁母猪</v>
          </cell>
          <cell r="I21" t="str">
            <v>能繁母猪</v>
          </cell>
          <cell r="J21" t="str">
            <v>人保财险</v>
          </cell>
          <cell r="K21" t="str">
            <v>PIG620264453N000000008</v>
          </cell>
          <cell r="L21" t="str">
            <v>罗定市谷盈畜牧业有限公司</v>
          </cell>
          <cell r="M21" t="str">
            <v>罗定市谷盈畜牧业有限公司</v>
          </cell>
          <cell r="N21" t="str">
            <v>广东省云浮市罗定市广东省云浮市罗定市素龙街道迎宾二路136号4楼</v>
          </cell>
        </row>
        <row r="22">
          <cell r="A22" t="str">
            <v>PILN20264453N000000011</v>
          </cell>
        </row>
        <row r="22">
          <cell r="C22">
            <v>16</v>
          </cell>
          <cell r="D22" t="str">
            <v>云浮</v>
          </cell>
          <cell r="E22" t="str">
            <v>罗定</v>
          </cell>
          <cell r="F22" t="str">
            <v>中央险种</v>
          </cell>
          <cell r="G22" t="str">
            <v>育肥猪</v>
          </cell>
          <cell r="H22" t="str">
            <v>育肥猪</v>
          </cell>
          <cell r="I22" t="str">
            <v>育肥猪</v>
          </cell>
          <cell r="J22" t="str">
            <v>人保财险</v>
          </cell>
          <cell r="K22" t="str">
            <v>PILN20264453N000000011</v>
          </cell>
          <cell r="L22" t="str">
            <v>fde69e827db9cd700f29fd051ae4e1c2236513845589a31704c5ffd48898bfb5|黄*葵</v>
          </cell>
          <cell r="M22" t="str">
            <v>fde69e827db9cd700f29fd051ae4e1c2236513845589a31704c5ffd48898bfb5|黄*葵</v>
          </cell>
          <cell r="N22" t="str">
            <v>9cd6bdae237955222d07d77dded41ecde007fc88e0b95ff962a30682ad144ee1|广东省云浮市罗定市***</v>
          </cell>
        </row>
        <row r="23">
          <cell r="A23" t="str">
            <v>PIG620264453N000000006</v>
          </cell>
        </row>
        <row r="23">
          <cell r="C23">
            <v>17</v>
          </cell>
          <cell r="D23" t="str">
            <v>云浮</v>
          </cell>
          <cell r="E23" t="str">
            <v>罗定</v>
          </cell>
          <cell r="F23" t="str">
            <v>中央险种</v>
          </cell>
          <cell r="G23" t="str">
            <v>能繁母猪</v>
          </cell>
          <cell r="H23" t="str">
            <v>能繁母猪</v>
          </cell>
          <cell r="I23" t="str">
            <v>能繁母猪</v>
          </cell>
          <cell r="J23" t="str">
            <v>人保财险</v>
          </cell>
          <cell r="K23" t="str">
            <v>PIG620264453N000000006</v>
          </cell>
          <cell r="L23" t="str">
            <v>广东沃野肥业有限公司</v>
          </cell>
          <cell r="M23" t="str">
            <v>广东沃野肥业有限公司</v>
          </cell>
          <cell r="N23" t="str">
            <v>广东省云浮市罗定市罗定市华石镇寨脚村委尖岗顶</v>
          </cell>
        </row>
        <row r="24">
          <cell r="A24" t="str">
            <v>PI5I20264453N000000004</v>
          </cell>
        </row>
        <row r="24">
          <cell r="C24">
            <v>18</v>
          </cell>
          <cell r="D24" t="str">
            <v>云浮</v>
          </cell>
          <cell r="E24" t="str">
            <v>罗定</v>
          </cell>
          <cell r="F24" t="str">
            <v>中央险种</v>
          </cell>
          <cell r="G24" t="str">
            <v>仔猪</v>
          </cell>
          <cell r="H24" t="str">
            <v>仔猪</v>
          </cell>
          <cell r="I24" t="str">
            <v>仔猪</v>
          </cell>
          <cell r="J24" t="str">
            <v>人保财险</v>
          </cell>
          <cell r="K24" t="str">
            <v>PI5I20264453N000000004</v>
          </cell>
          <cell r="L24" t="str">
            <v>罗定广东温氏畜牧有限公司</v>
          </cell>
          <cell r="M24" t="str">
            <v>罗定广东温氏畜牧有限公司</v>
          </cell>
          <cell r="N24" t="str">
            <v>广东省云浮市罗定市素龙街道花果山3号</v>
          </cell>
        </row>
        <row r="25">
          <cell r="A25" t="str">
            <v>PIG620264453N000000004</v>
          </cell>
        </row>
        <row r="25">
          <cell r="C25">
            <v>19</v>
          </cell>
          <cell r="D25" t="str">
            <v>云浮</v>
          </cell>
          <cell r="E25" t="str">
            <v>罗定</v>
          </cell>
          <cell r="F25" t="str">
            <v>中央险种</v>
          </cell>
          <cell r="G25" t="str">
            <v>能繁母猪</v>
          </cell>
          <cell r="H25" t="str">
            <v>能繁母猪</v>
          </cell>
          <cell r="I25" t="str">
            <v>能繁母猪</v>
          </cell>
          <cell r="J25" t="str">
            <v>人保财险</v>
          </cell>
          <cell r="K25" t="str">
            <v>PIG620264453N000000004</v>
          </cell>
          <cell r="L25" t="str">
            <v>罗定市中业种养专业合作社</v>
          </cell>
          <cell r="M25" t="str">
            <v>罗定市中业种养专业合作社</v>
          </cell>
          <cell r="N25" t="str">
            <v>广东省云浮市罗定市罗定市附城街道星光村委大昨村(黄火荣的房屋)(仅限作办公场所使用)</v>
          </cell>
        </row>
        <row r="26">
          <cell r="A26" t="str">
            <v>PI5I20264453N000000005</v>
          </cell>
        </row>
        <row r="26">
          <cell r="C26">
            <v>20</v>
          </cell>
          <cell r="D26" t="str">
            <v>云浮</v>
          </cell>
          <cell r="E26" t="str">
            <v>罗定</v>
          </cell>
          <cell r="F26" t="str">
            <v>中央险种</v>
          </cell>
          <cell r="G26" t="str">
            <v>仔猪</v>
          </cell>
          <cell r="H26" t="str">
            <v>仔猪</v>
          </cell>
          <cell r="I26" t="str">
            <v>仔猪</v>
          </cell>
          <cell r="J26" t="str">
            <v>人保财险</v>
          </cell>
          <cell r="K26" t="str">
            <v>PI5I20264453N000000005</v>
          </cell>
          <cell r="L26" t="str">
            <v>广东沃野肥业有限公司</v>
          </cell>
          <cell r="M26" t="str">
            <v>广东沃野肥业有限公司</v>
          </cell>
          <cell r="N26" t="str">
            <v>广东省云浮市罗定市广东省云浮市罗定市华石镇寨脚村委尖岗顶</v>
          </cell>
        </row>
        <row r="27">
          <cell r="A27" t="str">
            <v>P87820254453N000000047</v>
          </cell>
        </row>
        <row r="27">
          <cell r="C27">
            <v>21</v>
          </cell>
          <cell r="D27" t="str">
            <v>云浮</v>
          </cell>
          <cell r="E27" t="str">
            <v>罗定</v>
          </cell>
          <cell r="F27" t="str">
            <v>省级险种</v>
          </cell>
          <cell r="G27" t="str">
            <v>露地蔬菜</v>
          </cell>
          <cell r="H27" t="str">
            <v>包菜</v>
          </cell>
          <cell r="I27" t="str">
            <v>包菜</v>
          </cell>
          <cell r="J27" t="str">
            <v>人保财险</v>
          </cell>
          <cell r="K27" t="str">
            <v>P87820254453N000000047</v>
          </cell>
          <cell r="L27" t="str">
            <v>0ec795e0084b74b3c781667577496ca89a17cebfc35b4083ec76c9b728b7bb3d|孔*华</v>
          </cell>
          <cell r="M27" t="str">
            <v>0ec795e0084b74b3c781667577496ca89a17cebfc35b4083ec76c9b728b7bb3d|孔*华</v>
          </cell>
          <cell r="N27" t="str">
            <v>0c20520ef4646fb75e9f6e6b8fd87cb6b48b1e8902e1cc9783342ea46c8c55ad|广东省云浮市罗定市***</v>
          </cell>
        </row>
        <row r="28">
          <cell r="A28" t="str">
            <v>PILN20264453N000000014</v>
          </cell>
        </row>
        <row r="28">
          <cell r="C28">
            <v>22</v>
          </cell>
          <cell r="D28" t="str">
            <v>云浮</v>
          </cell>
          <cell r="E28" t="str">
            <v>罗定</v>
          </cell>
          <cell r="F28" t="str">
            <v>中央险种</v>
          </cell>
          <cell r="G28" t="str">
            <v>育肥猪</v>
          </cell>
          <cell r="H28" t="str">
            <v>育肥猪</v>
          </cell>
          <cell r="I28" t="str">
            <v>育肥猪</v>
          </cell>
          <cell r="J28" t="str">
            <v>人保财险</v>
          </cell>
          <cell r="K28" t="str">
            <v>PILN20264453N000000014</v>
          </cell>
          <cell r="L28" t="str">
            <v>e9f05c96f29e6c05097fbcc80f12c50eb1a1fa4da0539d20ad2a50bf09c99779|侯*炜</v>
          </cell>
          <cell r="M28" t="str">
            <v>e9f05c96f29e6c05097fbcc80f12c50eb1a1fa4da0539d20ad2a50bf09c99779|侯*炜</v>
          </cell>
          <cell r="N28" t="str">
            <v>3ac3301a29a80c728401a1dd8d1b04d9601bc8132a82a986a84a3184d0507ed2|广东省清远市清城区***</v>
          </cell>
        </row>
        <row r="29">
          <cell r="A29" t="str">
            <v>P87820264453N000000002</v>
          </cell>
        </row>
        <row r="29">
          <cell r="C29">
            <v>23</v>
          </cell>
          <cell r="D29" t="str">
            <v>云浮</v>
          </cell>
          <cell r="E29" t="str">
            <v>罗定</v>
          </cell>
          <cell r="F29" t="str">
            <v>省级险种</v>
          </cell>
          <cell r="G29" t="str">
            <v>露地蔬菜</v>
          </cell>
          <cell r="H29" t="str">
            <v>南瓜</v>
          </cell>
          <cell r="I29" t="str">
            <v>南瓜</v>
          </cell>
          <cell r="J29" t="str">
            <v>人保财险</v>
          </cell>
          <cell r="K29" t="str">
            <v>P87820264453N000000002</v>
          </cell>
          <cell r="L29" t="str">
            <v>ea723882d2aa83872bbbe91cf444de35a49ec984c63cf824a8a7c22e5ffb1bc0|蔡*昌</v>
          </cell>
          <cell r="M29" t="str">
            <v>ea723882d2aa83872bbbe91cf444de35a49ec984c63cf824a8a7c22e5ffb1bc0|蔡*昌</v>
          </cell>
          <cell r="N29" t="str">
            <v>c251a62483220fd058c09e134bf4ab8eb34bcba1b5890086edf70f0fd95f28d0|广东省云浮市罗定市***</v>
          </cell>
        </row>
        <row r="30">
          <cell r="A30" t="str">
            <v>PILN20264453N000000008</v>
          </cell>
        </row>
        <row r="30">
          <cell r="C30">
            <v>24</v>
          </cell>
          <cell r="D30" t="str">
            <v>云浮</v>
          </cell>
          <cell r="E30" t="str">
            <v>罗定</v>
          </cell>
          <cell r="F30" t="str">
            <v>中央险种</v>
          </cell>
          <cell r="G30" t="str">
            <v>育肥猪</v>
          </cell>
          <cell r="H30" t="str">
            <v>育肥猪</v>
          </cell>
          <cell r="I30" t="str">
            <v>育肥猪</v>
          </cell>
          <cell r="J30" t="str">
            <v>人保财险</v>
          </cell>
          <cell r="K30" t="str">
            <v>PILN20264453N000000008</v>
          </cell>
          <cell r="L30" t="str">
            <v>罗定市谷盈畜牧业有限公司</v>
          </cell>
          <cell r="M30" t="str">
            <v>罗定市谷盈畜牧业有限公司</v>
          </cell>
          <cell r="N30" t="str">
            <v>广东省云浮市罗定市罗定市素龙街道富泰路36号富兴大厦502房</v>
          </cell>
        </row>
        <row r="31">
          <cell r="A31" t="str">
            <v>P87820264453N000000001</v>
          </cell>
        </row>
        <row r="31">
          <cell r="C31">
            <v>25</v>
          </cell>
          <cell r="D31" t="str">
            <v>云浮</v>
          </cell>
          <cell r="E31" t="str">
            <v>罗定</v>
          </cell>
          <cell r="F31" t="str">
            <v>省级险种</v>
          </cell>
          <cell r="G31" t="str">
            <v>露地蔬菜</v>
          </cell>
          <cell r="H31" t="str">
            <v>番薯</v>
          </cell>
          <cell r="I31" t="str">
            <v>番薯</v>
          </cell>
          <cell r="J31" t="str">
            <v>人保财险</v>
          </cell>
          <cell r="K31" t="str">
            <v>P87820264453N000000001</v>
          </cell>
          <cell r="L31" t="str">
            <v>75ac824405fefad3aabcc5717cef7e2ccde1b6b9ee92a6fef66d46fd6e049f11|邓*珍</v>
          </cell>
          <cell r="M31" t="str">
            <v>75ac824405fefad3aabcc5717cef7e2ccde1b6b9ee92a6fef66d46fd6e049f11|邓*珍</v>
          </cell>
          <cell r="N31" t="str">
            <v>b0935ab8d4531689c54fb26e9a08b471a3c95901698311b8fb0a8c1db03bfb00|广东省云浮市罗定市***</v>
          </cell>
        </row>
        <row r="32">
          <cell r="A32" t="str">
            <v>PI5I20264453N000000009</v>
          </cell>
        </row>
        <row r="32">
          <cell r="C32">
            <v>26</v>
          </cell>
          <cell r="D32" t="str">
            <v>云浮</v>
          </cell>
          <cell r="E32" t="str">
            <v>罗定</v>
          </cell>
          <cell r="F32" t="str">
            <v>中央险种</v>
          </cell>
          <cell r="G32" t="str">
            <v>仔猪</v>
          </cell>
          <cell r="H32" t="str">
            <v>仔猪</v>
          </cell>
          <cell r="I32" t="str">
            <v>仔猪</v>
          </cell>
          <cell r="J32" t="str">
            <v>人保财险</v>
          </cell>
          <cell r="K32" t="str">
            <v>PI5I20264453N000000009</v>
          </cell>
          <cell r="L32" t="str">
            <v>e9f05c96f29e6c05097fbcc80f12c50eb1a1fa4da0539d20ad2a50bf09c99779|侯*炜</v>
          </cell>
          <cell r="M32" t="str">
            <v>e9f05c96f29e6c05097fbcc80f12c50eb1a1fa4da0539d20ad2a50bf09c99779|侯*炜</v>
          </cell>
          <cell r="N32" t="str">
            <v>3ac3301a29a80c728401a1dd8d1b04d9601bc8132a82a986a84a3184d0507ed2|广东省清远市清城区***</v>
          </cell>
        </row>
        <row r="33">
          <cell r="A33" t="str">
            <v>PILN20264453N000000013</v>
          </cell>
        </row>
        <row r="33">
          <cell r="C33">
            <v>27</v>
          </cell>
          <cell r="D33" t="str">
            <v>云浮</v>
          </cell>
          <cell r="E33" t="str">
            <v>罗定</v>
          </cell>
          <cell r="F33" t="str">
            <v>中央险种</v>
          </cell>
          <cell r="G33" t="str">
            <v>育肥猪</v>
          </cell>
          <cell r="H33" t="str">
            <v>育肥猪</v>
          </cell>
          <cell r="I33" t="str">
            <v>育肥猪</v>
          </cell>
          <cell r="J33" t="str">
            <v>人保财险</v>
          </cell>
          <cell r="K33" t="str">
            <v>PILN20264453N000000013</v>
          </cell>
          <cell r="L33" t="str">
            <v>7956d33d9ef6c98caddd6de6b99e0de6781d55b0dc0a36ebeb0ee26b84e9cbf1|陈*钊</v>
          </cell>
          <cell r="M33" t="str">
            <v>7956d33d9ef6c98caddd6de6b99e0de6781d55b0dc0a36ebeb0ee26b84e9cbf1|陈*钊</v>
          </cell>
          <cell r="N33" t="str">
            <v>1766163d654efb92b730b148fb995a79a4200a2cf9db6330b3293f4a7e7d7e4a|广东省云浮市罗定市***</v>
          </cell>
        </row>
        <row r="34">
          <cell r="A34" t="str">
            <v>PILN20264453N000000009</v>
          </cell>
        </row>
        <row r="34">
          <cell r="C34">
            <v>28</v>
          </cell>
          <cell r="D34" t="str">
            <v>云浮</v>
          </cell>
          <cell r="E34" t="str">
            <v>罗定</v>
          </cell>
          <cell r="F34" t="str">
            <v>中央险种</v>
          </cell>
          <cell r="G34" t="str">
            <v>育肥猪</v>
          </cell>
          <cell r="H34" t="str">
            <v>育肥猪</v>
          </cell>
          <cell r="I34" t="str">
            <v>育肥猪</v>
          </cell>
          <cell r="J34" t="str">
            <v>人保财险</v>
          </cell>
          <cell r="K34" t="str">
            <v>PILN20264453N000000009</v>
          </cell>
          <cell r="L34" t="str">
            <v>罗定市华石镇浩耀养殖场(个体工商户)</v>
          </cell>
          <cell r="M34" t="str">
            <v>罗定市华石镇浩耀养殖场(个体工商户)</v>
          </cell>
          <cell r="N34" t="str">
            <v>广东省云浮市罗定市广东省云浮市罗定市华石镇</v>
          </cell>
        </row>
        <row r="35">
          <cell r="A35" t="str">
            <v>P87820264453N000000009</v>
          </cell>
        </row>
        <row r="35">
          <cell r="C35">
            <v>29</v>
          </cell>
          <cell r="D35" t="str">
            <v>云浮</v>
          </cell>
          <cell r="E35" t="str">
            <v>罗定</v>
          </cell>
          <cell r="F35" t="str">
            <v>省级险种</v>
          </cell>
          <cell r="G35" t="str">
            <v>露地蔬菜</v>
          </cell>
          <cell r="H35" t="str">
            <v>辣椒</v>
          </cell>
          <cell r="I35" t="str">
            <v>辣椒</v>
          </cell>
          <cell r="J35" t="str">
            <v>人保财险</v>
          </cell>
          <cell r="K35" t="str">
            <v>P87820264453N000000009</v>
          </cell>
          <cell r="L35" t="str">
            <v>罗定市犇盛农业发展有限公司</v>
          </cell>
          <cell r="M35" t="str">
            <v>罗定市犇盛农业发展有限公司</v>
          </cell>
          <cell r="N35" t="str">
            <v>广东省云浮市罗定市华石镇雅言村委</v>
          </cell>
        </row>
        <row r="36">
          <cell r="A36" t="str">
            <v>PI5I20264453N000000002</v>
          </cell>
        </row>
        <row r="36">
          <cell r="C36">
            <v>30</v>
          </cell>
          <cell r="D36" t="str">
            <v>云浮</v>
          </cell>
          <cell r="E36" t="str">
            <v>罗定</v>
          </cell>
          <cell r="F36" t="str">
            <v>中央险种</v>
          </cell>
          <cell r="G36" t="str">
            <v>仔猪</v>
          </cell>
          <cell r="H36" t="str">
            <v>仔猪</v>
          </cell>
          <cell r="I36" t="str">
            <v>仔猪</v>
          </cell>
          <cell r="J36" t="str">
            <v>人保财险</v>
          </cell>
          <cell r="K36" t="str">
            <v>PI5I20264453N000000002</v>
          </cell>
          <cell r="L36" t="str">
            <v>罗定穗恒畜牧发展有限公司</v>
          </cell>
          <cell r="M36" t="str">
            <v>罗定穗恒畜牧发展有限公司</v>
          </cell>
          <cell r="N36" t="str">
            <v>广东省云浮市罗定市广东省云浮市罗定市罗定市围底镇工业大道西路陈有文的房屋首层</v>
          </cell>
        </row>
        <row r="37">
          <cell r="A37" t="str">
            <v>PILN20264453N000000010</v>
          </cell>
        </row>
        <row r="37">
          <cell r="C37">
            <v>31</v>
          </cell>
          <cell r="D37" t="str">
            <v>云浮</v>
          </cell>
          <cell r="E37" t="str">
            <v>罗定</v>
          </cell>
          <cell r="F37" t="str">
            <v>中央险种</v>
          </cell>
          <cell r="G37" t="str">
            <v>育肥猪</v>
          </cell>
          <cell r="H37" t="str">
            <v>育肥猪</v>
          </cell>
          <cell r="I37" t="str">
            <v>育肥猪</v>
          </cell>
          <cell r="J37" t="str">
            <v>人保财险</v>
          </cell>
          <cell r="K37" t="str">
            <v>PILN20264453N000000010</v>
          </cell>
          <cell r="L37" t="str">
            <v>韶关桂之源农牧有限公司云浮分公司</v>
          </cell>
          <cell r="M37" t="str">
            <v>韶关桂之源农牧有限公司云浮分公司</v>
          </cell>
          <cell r="N37" t="str">
            <v>广东省云浮市罗定市云浮市罗定市双东街道大众村委十六垌52号B</v>
          </cell>
        </row>
        <row r="38">
          <cell r="A38" t="str">
            <v>P87820264453N000000011</v>
          </cell>
        </row>
        <row r="38">
          <cell r="C38">
            <v>32</v>
          </cell>
          <cell r="D38" t="str">
            <v>云浮</v>
          </cell>
          <cell r="E38" t="str">
            <v>罗定</v>
          </cell>
          <cell r="F38" t="str">
            <v>省级险种</v>
          </cell>
          <cell r="G38" t="str">
            <v>露地蔬菜</v>
          </cell>
          <cell r="H38" t="str">
            <v>香瓜、白瓜</v>
          </cell>
          <cell r="I38" t="str">
            <v>香瓜、白瓜</v>
          </cell>
          <cell r="J38" t="str">
            <v>人保财险</v>
          </cell>
          <cell r="K38" t="str">
            <v>P87820264453N000000011</v>
          </cell>
          <cell r="L38" t="str">
            <v>2530c39016866cc3b6f1f88d53e6d4ae4d588e044d0c56fc371cbc421e6b3b2b|吴*</v>
          </cell>
          <cell r="M38" t="str">
            <v>2530c39016866cc3b6f1f88d53e6d4ae4d588e044d0c56fc371cbc421e6b3b2b|吴*</v>
          </cell>
          <cell r="N38" t="str">
            <v>adfb7679a3fc9cb9c752f3e0d489d98d3e6e9ec8d7a44d652a6b252eab6cafe0|广西壮族自治区玉林市北流市***</v>
          </cell>
        </row>
        <row r="39">
          <cell r="A39" t="str">
            <v>PILN20264453N000000001</v>
          </cell>
        </row>
        <row r="39">
          <cell r="C39">
            <v>33</v>
          </cell>
          <cell r="D39" t="str">
            <v>云浮</v>
          </cell>
          <cell r="E39" t="str">
            <v>罗定</v>
          </cell>
          <cell r="F39" t="str">
            <v>中央险种</v>
          </cell>
          <cell r="G39" t="str">
            <v>育肥猪</v>
          </cell>
          <cell r="H39" t="str">
            <v>育肥猪</v>
          </cell>
          <cell r="I39" t="str">
            <v>育肥猪</v>
          </cell>
          <cell r="J39" t="str">
            <v>人保财险</v>
          </cell>
          <cell r="K39" t="str">
            <v>PILN20264453N000000001</v>
          </cell>
          <cell r="L39" t="str">
            <v>罗定市华石镇永业养殖场</v>
          </cell>
          <cell r="M39" t="str">
            <v>罗定市华石镇永业养殖场</v>
          </cell>
          <cell r="N39" t="str">
            <v>广东省云浮市罗定市罗定市华石镇雅言村委单下洞</v>
          </cell>
        </row>
        <row r="40">
          <cell r="A40" t="str">
            <v>PI5I20264453N000000007</v>
          </cell>
        </row>
        <row r="40">
          <cell r="C40">
            <v>34</v>
          </cell>
          <cell r="D40" t="str">
            <v>云浮</v>
          </cell>
          <cell r="E40" t="str">
            <v>罗定</v>
          </cell>
          <cell r="F40" t="str">
            <v>中央险种</v>
          </cell>
          <cell r="G40" t="str">
            <v>仔猪</v>
          </cell>
          <cell r="H40" t="str">
            <v>仔猪</v>
          </cell>
          <cell r="I40" t="str">
            <v>仔猪</v>
          </cell>
          <cell r="J40" t="str">
            <v>人保财险</v>
          </cell>
          <cell r="K40" t="str">
            <v>PI5I20264453N000000007</v>
          </cell>
          <cell r="L40" t="str">
            <v>罗定市谷盈畜牧业有限公司</v>
          </cell>
          <cell r="M40" t="str">
            <v>罗定市谷盈畜牧业有限公司</v>
          </cell>
          <cell r="N40" t="str">
            <v>广东省云浮市罗定市广东省云浮市罗定市素龙街道迎宾二路136号4楼</v>
          </cell>
        </row>
        <row r="41">
          <cell r="A41" t="str">
            <v>PILN20264453N000000003</v>
          </cell>
        </row>
        <row r="41">
          <cell r="C41">
            <v>35</v>
          </cell>
          <cell r="D41" t="str">
            <v>云浮</v>
          </cell>
          <cell r="E41" t="str">
            <v>罗定</v>
          </cell>
          <cell r="F41" t="str">
            <v>中央险种</v>
          </cell>
          <cell r="G41" t="str">
            <v>育肥猪</v>
          </cell>
          <cell r="H41" t="str">
            <v>育肥猪</v>
          </cell>
          <cell r="I41" t="str">
            <v>育肥猪</v>
          </cell>
          <cell r="J41" t="str">
            <v>人保财险</v>
          </cell>
          <cell r="K41" t="str">
            <v>PILN20264453N000000003</v>
          </cell>
          <cell r="L41" t="str">
            <v>罗定市华石镇永业养殖场</v>
          </cell>
          <cell r="M41" t="str">
            <v>罗定市华石镇永业养殖场</v>
          </cell>
          <cell r="N41" t="str">
            <v>广东省云浮市罗定市罗定市华石镇雅言村委单下洞</v>
          </cell>
        </row>
        <row r="42">
          <cell r="A42" t="str">
            <v>PI5I20264453N000000006</v>
          </cell>
        </row>
        <row r="42">
          <cell r="C42">
            <v>36</v>
          </cell>
          <cell r="D42" t="str">
            <v>云浮</v>
          </cell>
          <cell r="E42" t="str">
            <v>罗定</v>
          </cell>
          <cell r="F42" t="str">
            <v>中央险种</v>
          </cell>
          <cell r="G42" t="str">
            <v>仔猪</v>
          </cell>
          <cell r="H42" t="str">
            <v>仔猪</v>
          </cell>
          <cell r="I42" t="str">
            <v>仔猪</v>
          </cell>
          <cell r="J42" t="str">
            <v>人保财险</v>
          </cell>
          <cell r="K42" t="str">
            <v>PI5I20264453N000000006</v>
          </cell>
          <cell r="L42" t="str">
            <v>fde69e827db9cd700f29fd051ae4e1c2236513845589a31704c5ffd48898bfb5|黄*葵</v>
          </cell>
          <cell r="M42" t="str">
            <v>fde69e827db9cd700f29fd051ae4e1c2236513845589a31704c5ffd48898bfb5|黄*葵</v>
          </cell>
          <cell r="N42" t="str">
            <v>9cd6bdae237955222d07d77dded41ecde007fc88e0b95ff962a30682ad144ee1|广东省云浮市罗定市***</v>
          </cell>
        </row>
        <row r="43">
          <cell r="A43" t="str">
            <v>P87820264453N000000004</v>
          </cell>
        </row>
        <row r="43">
          <cell r="C43">
            <v>37</v>
          </cell>
          <cell r="D43" t="str">
            <v>云浮</v>
          </cell>
          <cell r="E43" t="str">
            <v>罗定</v>
          </cell>
          <cell r="F43" t="str">
            <v>省级险种</v>
          </cell>
          <cell r="G43" t="str">
            <v>露地蔬菜</v>
          </cell>
          <cell r="H43" t="str">
            <v>辣椒</v>
          </cell>
          <cell r="I43" t="str">
            <v>辣椒</v>
          </cell>
          <cell r="J43" t="str">
            <v>人保财险</v>
          </cell>
          <cell r="K43" t="str">
            <v>P87820264453N000000004</v>
          </cell>
          <cell r="L43" t="str">
            <v>罗定市犇盛农业发展有限公司</v>
          </cell>
          <cell r="M43" t="str">
            <v>罗定市犇盛农业发展有限公司</v>
          </cell>
          <cell r="N43" t="str">
            <v>广东省云浮市罗定市华石镇雅言村委</v>
          </cell>
        </row>
        <row r="44">
          <cell r="A44" t="str">
            <v>PH1J20264453N000000002</v>
          </cell>
        </row>
        <row r="44">
          <cell r="C44">
            <v>38</v>
          </cell>
          <cell r="D44" t="str">
            <v>云浮</v>
          </cell>
          <cell r="E44" t="str">
            <v>罗定</v>
          </cell>
          <cell r="F44" t="str">
            <v>省级险种</v>
          </cell>
          <cell r="G44" t="str">
            <v>岭南水果</v>
          </cell>
          <cell r="H44" t="str">
            <v>龙眼</v>
          </cell>
          <cell r="I44" t="str">
            <v>龙眼</v>
          </cell>
          <cell r="J44" t="str">
            <v>人保财险</v>
          </cell>
          <cell r="K44" t="str">
            <v>PH1J20264453N000000002</v>
          </cell>
          <cell r="L44" t="str">
            <v>罗定市栢麟农业有限公司</v>
          </cell>
          <cell r="M44" t="str">
            <v>罗定市栢麟农业有限公司</v>
          </cell>
          <cell r="N44" t="str">
            <v>广东省云浮市罗定市蒲垌管理区大屋村25号</v>
          </cell>
        </row>
        <row r="45">
          <cell r="A45" t="str">
            <v>P87820264453N000000005</v>
          </cell>
        </row>
        <row r="45">
          <cell r="C45">
            <v>39</v>
          </cell>
          <cell r="D45" t="str">
            <v>云浮</v>
          </cell>
          <cell r="E45" t="str">
            <v>罗定</v>
          </cell>
          <cell r="F45" t="str">
            <v>省级险种</v>
          </cell>
          <cell r="G45" t="str">
            <v>露地蔬菜</v>
          </cell>
          <cell r="H45" t="str">
            <v>南瓜</v>
          </cell>
          <cell r="I45" t="str">
            <v>南瓜</v>
          </cell>
          <cell r="J45" t="str">
            <v>人保财险</v>
          </cell>
          <cell r="K45" t="str">
            <v>P87820264453N000000005</v>
          </cell>
          <cell r="L45" t="str">
            <v>dbda53f3143811dc3823c12d8fc36ed1d3ae32a71a03bb85ed01531c72926b07|李*杰</v>
          </cell>
          <cell r="M45" t="str">
            <v>dbda53f3143811dc3823c12d8fc36ed1d3ae32a71a03bb85ed01531c72926b07|李*杰</v>
          </cell>
          <cell r="N45" t="str">
            <v>31e3d4a5f409c8ff312375e893f59bdab0437e13842d2bd755cd535a437e775d|广东省云浮市罗定市***</v>
          </cell>
        </row>
        <row r="46">
          <cell r="A46" t="str">
            <v>PI5I20254453N000000030</v>
          </cell>
        </row>
        <row r="46">
          <cell r="C46">
            <v>40</v>
          </cell>
          <cell r="D46" t="str">
            <v>云浮</v>
          </cell>
          <cell r="E46" t="str">
            <v>罗定</v>
          </cell>
          <cell r="F46" t="str">
            <v>中央险种</v>
          </cell>
          <cell r="G46" t="str">
            <v>仔猪</v>
          </cell>
          <cell r="H46" t="str">
            <v>仔猪</v>
          </cell>
          <cell r="I46" t="str">
            <v>仔猪</v>
          </cell>
          <cell r="J46" t="str">
            <v>人保财险</v>
          </cell>
          <cell r="K46" t="str">
            <v>PI5I20254453N000000030</v>
          </cell>
          <cell r="L46" t="str">
            <v>罗定市益豚生态农业有限公司</v>
          </cell>
          <cell r="M46" t="str">
            <v>罗定市益豚生态农业有限公司</v>
          </cell>
          <cell r="N46" t="str">
            <v>广东省云浮市罗定市罗平镇榃北村委三楼</v>
          </cell>
        </row>
        <row r="47">
          <cell r="A47" t="str">
            <v>P87820254453N000000046</v>
          </cell>
        </row>
        <row r="47">
          <cell r="C47">
            <v>41</v>
          </cell>
          <cell r="D47" t="str">
            <v>云浮</v>
          </cell>
          <cell r="E47" t="str">
            <v>罗定</v>
          </cell>
          <cell r="F47" t="str">
            <v>省级险种</v>
          </cell>
          <cell r="G47" t="str">
            <v>露地蔬菜</v>
          </cell>
          <cell r="H47" t="str">
            <v>四季豆</v>
          </cell>
          <cell r="I47" t="str">
            <v>四季豆</v>
          </cell>
          <cell r="J47" t="str">
            <v>人保财险</v>
          </cell>
          <cell r="K47" t="str">
            <v>P87820254453N000000046</v>
          </cell>
          <cell r="L47" t="str">
            <v>0ec795e0084b74b3c781667577496ca89a17cebfc35b4083ec76c9b728b7bb3d|孔*华</v>
          </cell>
          <cell r="M47" t="str">
            <v>0ec795e0084b74b3c781667577496ca89a17cebfc35b4083ec76c9b728b7bb3d|孔*华</v>
          </cell>
          <cell r="N47" t="str">
            <v>0c20520ef4646fb75e9f6e6b8fd87cb6b48b1e8902e1cc9783342ea46c8c55ad|广东省云浮市罗定市***</v>
          </cell>
        </row>
        <row r="48">
          <cell r="A48" t="str">
            <v>PIG620264453N000000010</v>
          </cell>
        </row>
        <row r="48">
          <cell r="C48">
            <v>42</v>
          </cell>
          <cell r="D48" t="str">
            <v>云浮</v>
          </cell>
          <cell r="E48" t="str">
            <v>罗定</v>
          </cell>
          <cell r="F48" t="str">
            <v>中央险种</v>
          </cell>
          <cell r="G48" t="str">
            <v>能繁母猪</v>
          </cell>
          <cell r="H48" t="str">
            <v>能繁母猪</v>
          </cell>
          <cell r="I48" t="str">
            <v>能繁母猪</v>
          </cell>
          <cell r="J48" t="str">
            <v>人保财险</v>
          </cell>
          <cell r="K48" t="str">
            <v>PIG620264453N000000010</v>
          </cell>
          <cell r="L48" t="str">
            <v>广东省大雄桂畜牧有限公司</v>
          </cell>
          <cell r="M48" t="str">
            <v>广东省大雄桂畜牧有限公司</v>
          </cell>
          <cell r="N48" t="str">
            <v>广东省云浮市罗定市罗定市太平镇腾笔村委会坭楼村（陈承东的房屋）</v>
          </cell>
        </row>
        <row r="49">
          <cell r="A49" t="str">
            <v>PIG620264453N000000002</v>
          </cell>
        </row>
        <row r="49">
          <cell r="C49">
            <v>43</v>
          </cell>
          <cell r="D49" t="str">
            <v>云浮</v>
          </cell>
          <cell r="E49" t="str">
            <v>罗定</v>
          </cell>
          <cell r="F49" t="str">
            <v>中央险种</v>
          </cell>
          <cell r="G49" t="str">
            <v>能繁母猪</v>
          </cell>
          <cell r="H49" t="str">
            <v>能繁母猪</v>
          </cell>
          <cell r="I49" t="str">
            <v>能繁母猪</v>
          </cell>
          <cell r="J49" t="str">
            <v>人保财险</v>
          </cell>
          <cell r="K49" t="str">
            <v>PIG620264453N000000002</v>
          </cell>
          <cell r="L49" t="str">
            <v>罗定广东温氏畜牧有限公司</v>
          </cell>
          <cell r="M49" t="str">
            <v>罗定广东温氏畜牧有限公司</v>
          </cell>
          <cell r="N49" t="str">
            <v>广东省云浮市罗定市素龙街道花果山3号</v>
          </cell>
        </row>
        <row r="50">
          <cell r="A50" t="str">
            <v>P87820264453N000000007</v>
          </cell>
        </row>
        <row r="50">
          <cell r="C50">
            <v>44</v>
          </cell>
          <cell r="D50" t="str">
            <v>云浮</v>
          </cell>
          <cell r="E50" t="str">
            <v>罗定</v>
          </cell>
          <cell r="F50" t="str">
            <v>省级险种</v>
          </cell>
          <cell r="G50" t="str">
            <v>露地蔬菜</v>
          </cell>
          <cell r="H50" t="str">
            <v>辣椒</v>
          </cell>
          <cell r="I50" t="str">
            <v>辣椒</v>
          </cell>
          <cell r="J50" t="str">
            <v>人保财险</v>
          </cell>
          <cell r="K50" t="str">
            <v>P87820264453N000000007</v>
          </cell>
          <cell r="L50" t="str">
            <v>罗定市罗镜镇东业家庭农场</v>
          </cell>
          <cell r="M50" t="str">
            <v>罗定市罗镜镇东业家庭农场</v>
          </cell>
          <cell r="N50" t="str">
            <v>广东省云浮市罗定市罗镜镇椽安村委坑基底49号</v>
          </cell>
        </row>
        <row r="51">
          <cell r="A51" t="str">
            <v>PH1J20264453N000000003</v>
          </cell>
        </row>
        <row r="51">
          <cell r="C51">
            <v>45</v>
          </cell>
          <cell r="D51" t="str">
            <v>云浮</v>
          </cell>
          <cell r="E51" t="str">
            <v>罗定</v>
          </cell>
          <cell r="F51" t="str">
            <v>省级险种</v>
          </cell>
          <cell r="G51" t="str">
            <v>岭南水果</v>
          </cell>
          <cell r="H51" t="str">
            <v>荔枝</v>
          </cell>
          <cell r="I51" t="str">
            <v>荔枝</v>
          </cell>
          <cell r="J51" t="str">
            <v>人保财险</v>
          </cell>
          <cell r="K51" t="str">
            <v>PH1J20264453N000000003</v>
          </cell>
          <cell r="L51" t="str">
            <v>5747fa531f742f5864e5ed2457840bbc48a8707f6df5b4b08779cfba9af1738b|李*昌</v>
          </cell>
          <cell r="M51" t="str">
            <v>5747fa531f742f5864e5ed2457840bbc48a8707f6df5b4b08779cfba9af1738b|李*昌</v>
          </cell>
          <cell r="N51" t="str">
            <v>2d250ae684f03e89721305dd770ead3781a137997eba658226ebde8da21c7dce|广东省云浮市罗定市***</v>
          </cell>
        </row>
        <row r="52">
          <cell r="A52" t="str">
            <v>PI5I20264453N000000003</v>
          </cell>
        </row>
        <row r="52">
          <cell r="C52">
            <v>46</v>
          </cell>
          <cell r="D52" t="str">
            <v>云浮</v>
          </cell>
          <cell r="E52" t="str">
            <v>罗定</v>
          </cell>
          <cell r="F52" t="str">
            <v>中央险种</v>
          </cell>
          <cell r="G52" t="str">
            <v>仔猪</v>
          </cell>
          <cell r="H52" t="str">
            <v>仔猪</v>
          </cell>
          <cell r="I52" t="str">
            <v>仔猪</v>
          </cell>
          <cell r="J52" t="str">
            <v>人保财险</v>
          </cell>
          <cell r="K52" t="str">
            <v>PI5I20264453N000000003</v>
          </cell>
          <cell r="L52" t="str">
            <v>罗定市中业种养专业合作社</v>
          </cell>
          <cell r="M52" t="str">
            <v>罗定市中业种养专业合作社</v>
          </cell>
          <cell r="N52" t="str">
            <v>广东省云浮市罗定市罗定市附城街道星光村委大昨村(黄火荣的房屋)(仅限作办公场所使用)</v>
          </cell>
        </row>
        <row r="53">
          <cell r="A53" t="str">
            <v>PIE920264453N000000001</v>
          </cell>
        </row>
        <row r="53">
          <cell r="C53">
            <v>47</v>
          </cell>
          <cell r="D53" t="str">
            <v>云浮</v>
          </cell>
          <cell r="E53" t="str">
            <v>罗定</v>
          </cell>
          <cell r="F53" t="str">
            <v>中央险种</v>
          </cell>
          <cell r="G53" t="str">
            <v>育肥猪</v>
          </cell>
          <cell r="H53" t="str">
            <v>育肥猪</v>
          </cell>
          <cell r="I53" t="str">
            <v>育肥猪</v>
          </cell>
          <cell r="J53" t="str">
            <v>人保财险</v>
          </cell>
          <cell r="K53" t="str">
            <v>PIE920264453N000000001</v>
          </cell>
          <cell r="L53" t="str">
            <v>肇庆双胞胎猪业有限公司</v>
          </cell>
          <cell r="M53" t="str">
            <v>肇庆双胞胎猪业有限公司</v>
          </cell>
          <cell r="N53" t="str">
            <v>广东省肇庆市怀集县怀集县梁村镇大成岗路568号[住改商]</v>
          </cell>
        </row>
        <row r="54">
          <cell r="A54" t="str">
            <v>PILN20264453N000000006</v>
          </cell>
        </row>
        <row r="54">
          <cell r="C54">
            <v>48</v>
          </cell>
          <cell r="D54" t="str">
            <v>云浮</v>
          </cell>
          <cell r="E54" t="str">
            <v>罗定</v>
          </cell>
          <cell r="F54" t="str">
            <v>中央险种</v>
          </cell>
          <cell r="G54" t="str">
            <v>育肥猪</v>
          </cell>
          <cell r="H54" t="str">
            <v>育肥猪</v>
          </cell>
          <cell r="I54" t="str">
            <v>育肥猪</v>
          </cell>
          <cell r="J54" t="str">
            <v>人保财险</v>
          </cell>
          <cell r="K54" t="str">
            <v>PILN20264453N000000006</v>
          </cell>
          <cell r="L54" t="str">
            <v>罗定市中业种养专业合作社</v>
          </cell>
          <cell r="M54" t="str">
            <v>罗定市中业种养专业合作社</v>
          </cell>
          <cell r="N54" t="str">
            <v>广东省云浮市罗定市罗定市附城街道星光村委大昨村(黄火荣的房屋)(仅限作办公场所使用)</v>
          </cell>
        </row>
        <row r="55">
          <cell r="A55" t="str">
            <v>PIG620264453N000000005</v>
          </cell>
        </row>
        <row r="55">
          <cell r="C55">
            <v>49</v>
          </cell>
          <cell r="D55" t="str">
            <v>云浮</v>
          </cell>
          <cell r="E55" t="str">
            <v>罗定</v>
          </cell>
          <cell r="F55" t="str">
            <v>中央险种</v>
          </cell>
          <cell r="G55" t="str">
            <v>能繁母猪</v>
          </cell>
          <cell r="H55" t="str">
            <v>能繁母猪</v>
          </cell>
          <cell r="I55" t="str">
            <v>能繁母猪</v>
          </cell>
          <cell r="J55" t="str">
            <v>人保财险</v>
          </cell>
          <cell r="K55" t="str">
            <v>PIG620264453N000000005</v>
          </cell>
          <cell r="L55" t="str">
            <v>罗定穗恒畜牧发展有限公司</v>
          </cell>
          <cell r="M55" t="str">
            <v>罗定穗恒畜牧发展有限公司</v>
          </cell>
          <cell r="N55" t="str">
            <v>广东省云浮市罗定市广东省云浮市罗定市罗定市围底镇工业大道西路陈有文的房屋首层</v>
          </cell>
        </row>
        <row r="56">
          <cell r="A56" t="str">
            <v>P87820264453N000000012</v>
          </cell>
        </row>
        <row r="56">
          <cell r="C56">
            <v>50</v>
          </cell>
          <cell r="D56" t="str">
            <v>云浮</v>
          </cell>
          <cell r="E56" t="str">
            <v>罗定</v>
          </cell>
          <cell r="F56" t="str">
            <v>省级险种</v>
          </cell>
          <cell r="G56" t="str">
            <v>露地蔬菜</v>
          </cell>
          <cell r="H56" t="str">
            <v>韭菜</v>
          </cell>
          <cell r="I56" t="str">
            <v>韭菜</v>
          </cell>
          <cell r="J56" t="str">
            <v>人保财险</v>
          </cell>
          <cell r="K56" t="str">
            <v>P87820264453N000000012</v>
          </cell>
          <cell r="L56" t="str">
            <v>罗定市罗镜镇国雄家庭农场</v>
          </cell>
          <cell r="M56" t="str">
            <v>罗定市罗镜镇国雄家庭农场</v>
          </cell>
          <cell r="N56" t="str">
            <v>广东省云浮市罗定市罗镜镇水摆村委许屋寨</v>
          </cell>
        </row>
        <row r="57">
          <cell r="A57" t="str">
            <v>PIG620264453N000000012</v>
          </cell>
        </row>
        <row r="57">
          <cell r="C57">
            <v>51</v>
          </cell>
          <cell r="D57" t="str">
            <v>云浮</v>
          </cell>
          <cell r="E57" t="str">
            <v>罗定</v>
          </cell>
          <cell r="F57" t="str">
            <v>中央险种</v>
          </cell>
          <cell r="G57" t="str">
            <v>能繁母猪</v>
          </cell>
          <cell r="H57" t="str">
            <v>能繁母猪</v>
          </cell>
          <cell r="I57" t="str">
            <v>能繁母猪</v>
          </cell>
          <cell r="J57" t="str">
            <v>人保财险</v>
          </cell>
          <cell r="K57" t="str">
            <v>PIG620264453N000000012</v>
          </cell>
          <cell r="L57" t="str">
            <v>e9f05c96f29e6c05097fbcc80f12c50eb1a1fa4da0539d20ad2a50bf09c99779|侯*炜</v>
          </cell>
          <cell r="M57" t="str">
            <v>e9f05c96f29e6c05097fbcc80f12c50eb1a1fa4da0539d20ad2a50bf09c99779|侯*炜</v>
          </cell>
          <cell r="N57" t="str">
            <v>3ac3301a29a80c728401a1dd8d1b04d9601bc8132a82a986a84a3184d0507ed2|广东省清远市清城区***</v>
          </cell>
        </row>
        <row r="58">
          <cell r="A58" t="str">
            <v>PIG620264453N000000011</v>
          </cell>
        </row>
        <row r="58">
          <cell r="C58">
            <v>52</v>
          </cell>
          <cell r="D58" t="str">
            <v>云浮</v>
          </cell>
          <cell r="E58" t="str">
            <v>罗定</v>
          </cell>
          <cell r="F58" t="str">
            <v>中央险种</v>
          </cell>
          <cell r="G58" t="str">
            <v>能繁母猪</v>
          </cell>
          <cell r="H58" t="str">
            <v>能繁母猪</v>
          </cell>
          <cell r="I58" t="str">
            <v>能繁母猪</v>
          </cell>
          <cell r="J58" t="str">
            <v>人保财险</v>
          </cell>
          <cell r="K58" t="str">
            <v>PIG620264453N000000011</v>
          </cell>
          <cell r="L58" t="str">
            <v>7956d33d9ef6c98caddd6de6b99e0de6781d55b0dc0a36ebeb0ee26b84e9cbf1|陈*钊</v>
          </cell>
          <cell r="M58" t="str">
            <v>7956d33d9ef6c98caddd6de6b99e0de6781d55b0dc0a36ebeb0ee26b84e9cbf1|陈*钊</v>
          </cell>
          <cell r="N58" t="str">
            <v>1766163d654efb92b730b148fb995a79a4200a2cf9db6330b3293f4a7e7d7e4a|广东省云浮市罗定市***</v>
          </cell>
        </row>
        <row r="59">
          <cell r="A59" t="str">
            <v>PILN20264453N000000007</v>
          </cell>
        </row>
        <row r="59">
          <cell r="C59">
            <v>53</v>
          </cell>
          <cell r="D59" t="str">
            <v>云浮</v>
          </cell>
          <cell r="E59" t="str">
            <v>罗定</v>
          </cell>
          <cell r="F59" t="str">
            <v>中央险种</v>
          </cell>
          <cell r="G59" t="str">
            <v>育肥猪</v>
          </cell>
          <cell r="H59" t="str">
            <v>育肥猪</v>
          </cell>
          <cell r="I59" t="str">
            <v>育肥猪</v>
          </cell>
          <cell r="J59" t="str">
            <v>人保财险</v>
          </cell>
          <cell r="K59" t="str">
            <v>PILN20264453N000000007</v>
          </cell>
          <cell r="L59" t="str">
            <v>罗定市附城凌宇生猪养殖场</v>
          </cell>
          <cell r="M59" t="str">
            <v>罗定市附城凌宇生猪养殖场</v>
          </cell>
          <cell r="N59" t="str">
            <v>广东省云浮市罗定市附城康任湾角寨</v>
          </cell>
        </row>
        <row r="60">
          <cell r="A60" t="str">
            <v>PH1J20264453N000000004</v>
          </cell>
        </row>
        <row r="60">
          <cell r="C60">
            <v>54</v>
          </cell>
          <cell r="D60" t="str">
            <v>云浮</v>
          </cell>
          <cell r="E60" t="str">
            <v>罗定</v>
          </cell>
          <cell r="F60" t="str">
            <v>省级险种</v>
          </cell>
          <cell r="G60" t="str">
            <v>岭南水果</v>
          </cell>
          <cell r="H60" t="str">
            <v>黄皮</v>
          </cell>
          <cell r="I60" t="str">
            <v>黄皮</v>
          </cell>
          <cell r="J60" t="str">
            <v>人保财险</v>
          </cell>
          <cell r="K60" t="str">
            <v>PH1J20264453N000000004</v>
          </cell>
          <cell r="L60" t="str">
            <v>5747fa531f742f5864e5ed2457840bbc48a8707f6df5b4b08779cfba9af1738b|李*昌</v>
          </cell>
          <cell r="M60" t="str">
            <v>5747fa531f742f5864e5ed2457840bbc48a8707f6df5b4b08779cfba9af1738b|李*昌</v>
          </cell>
          <cell r="N60" t="str">
            <v>2d250ae684f03e89721305dd770ead3781a137997eba658226ebde8da21c7dce|广东省云浮市罗定市***</v>
          </cell>
        </row>
        <row r="61">
          <cell r="A61" t="str">
            <v>PIG620264453N000000013</v>
          </cell>
        </row>
        <row r="61">
          <cell r="C61">
            <v>55</v>
          </cell>
          <cell r="D61" t="str">
            <v>云浮</v>
          </cell>
          <cell r="E61" t="str">
            <v>罗定</v>
          </cell>
          <cell r="F61" t="str">
            <v>中央险种</v>
          </cell>
          <cell r="G61" t="str">
            <v>能繁母猪</v>
          </cell>
          <cell r="H61" t="str">
            <v>能繁母猪</v>
          </cell>
          <cell r="I61" t="str">
            <v>能繁母猪</v>
          </cell>
          <cell r="J61" t="str">
            <v>人保财险</v>
          </cell>
          <cell r="K61" t="str">
            <v>PIG620264453N000000013</v>
          </cell>
          <cell r="L61" t="str">
            <v>罗定市众牧农业专业合作社</v>
          </cell>
          <cell r="M61" t="str">
            <v>罗定市众牧农业专业合作社</v>
          </cell>
          <cell r="N61" t="str">
            <v>广东省云浮市罗定市广东省云浮市罗定市素龙街道</v>
          </cell>
        </row>
        <row r="62">
          <cell r="A62" t="str">
            <v>P87820264453N000000006</v>
          </cell>
        </row>
        <row r="62">
          <cell r="C62">
            <v>56</v>
          </cell>
          <cell r="D62" t="str">
            <v>云浮</v>
          </cell>
          <cell r="E62" t="str">
            <v>罗定</v>
          </cell>
          <cell r="F62" t="str">
            <v>省级险种</v>
          </cell>
          <cell r="G62" t="str">
            <v>露地蔬菜</v>
          </cell>
          <cell r="H62" t="str">
            <v>辣椒</v>
          </cell>
          <cell r="I62" t="str">
            <v>辣椒</v>
          </cell>
          <cell r="J62" t="str">
            <v>人保财险</v>
          </cell>
          <cell r="K62" t="str">
            <v>P87820264453N000000006</v>
          </cell>
          <cell r="L62" t="str">
            <v>e394df22a3317b23723a886c89a063057852f3191fc7cd4ab7e775ce994eb8f6|张*慧</v>
          </cell>
          <cell r="M62" t="str">
            <v>e394df22a3317b23723a886c89a063057852f3191fc7cd4ab7e775ce994eb8f6|张*慧</v>
          </cell>
          <cell r="N62" t="str">
            <v>b59fdf942743dca1184e1be48cfe6374b9d9187f4df07a7720a6a8edb296ba82|广东省云浮市罗定市***</v>
          </cell>
        </row>
        <row r="63">
          <cell r="A63" t="str">
            <v>PIG620264453N000000009</v>
          </cell>
        </row>
        <row r="63">
          <cell r="C63">
            <v>57</v>
          </cell>
          <cell r="D63" t="str">
            <v>云浮</v>
          </cell>
          <cell r="E63" t="str">
            <v>罗定</v>
          </cell>
          <cell r="F63" t="str">
            <v>中央险种</v>
          </cell>
          <cell r="G63" t="str">
            <v>能繁母猪</v>
          </cell>
          <cell r="H63" t="str">
            <v>能繁母猪</v>
          </cell>
          <cell r="I63" t="str">
            <v>能繁母猪</v>
          </cell>
          <cell r="J63" t="str">
            <v>人保财险</v>
          </cell>
          <cell r="K63" t="str">
            <v>PIG620264453N000000009</v>
          </cell>
          <cell r="L63" t="str">
            <v>广东省大雄桂畜牧有限公司</v>
          </cell>
          <cell r="M63" t="str">
            <v>广东省大雄桂畜牧有限公司</v>
          </cell>
          <cell r="N63" t="str">
            <v>广东省云浮市罗定市罗定市太平镇腾笔村委会坭楼村（陈承东的房屋）</v>
          </cell>
        </row>
        <row r="64">
          <cell r="A64" t="str">
            <v>PI5I20264453N000000001</v>
          </cell>
        </row>
        <row r="64">
          <cell r="C64">
            <v>58</v>
          </cell>
          <cell r="D64" t="str">
            <v>云浮</v>
          </cell>
          <cell r="E64" t="str">
            <v>罗定</v>
          </cell>
          <cell r="F64" t="str">
            <v>中央险种</v>
          </cell>
          <cell r="G64" t="str">
            <v>仔猪</v>
          </cell>
          <cell r="H64" t="str">
            <v>仔猪</v>
          </cell>
          <cell r="I64" t="str">
            <v>仔猪</v>
          </cell>
          <cell r="J64" t="str">
            <v>人保财险</v>
          </cell>
          <cell r="K64" t="str">
            <v>PI5I20264453N000000001</v>
          </cell>
          <cell r="L64" t="str">
            <v>af814ff8882c7cbb12e3cf3da7602c80aa16e4354aae795e67436aa238c7f058|廖*珍</v>
          </cell>
          <cell r="M64" t="str">
            <v>af814ff8882c7cbb12e3cf3da7602c80aa16e4354aae795e67436aa238c7f058|廖*珍</v>
          </cell>
          <cell r="N64" t="str">
            <v>d9f8de31d5634d3c60e139f3f1fa93d45b8a4ac345f74719267597d0a17500ed|广东省云浮市罗定市***</v>
          </cell>
        </row>
        <row r="65">
          <cell r="A65" t="str">
            <v>PILN20264453N000000005</v>
          </cell>
        </row>
        <row r="65">
          <cell r="C65">
            <v>59</v>
          </cell>
          <cell r="D65" t="str">
            <v>云浮</v>
          </cell>
          <cell r="E65" t="str">
            <v>罗定</v>
          </cell>
          <cell r="F65" t="str">
            <v>中央险种</v>
          </cell>
          <cell r="G65" t="str">
            <v>育肥猪</v>
          </cell>
          <cell r="H65" t="str">
            <v>育肥猪</v>
          </cell>
          <cell r="I65" t="str">
            <v>育肥猪</v>
          </cell>
          <cell r="J65" t="str">
            <v>人保财险</v>
          </cell>
          <cell r="K65" t="str">
            <v>PILN20264453N000000005</v>
          </cell>
          <cell r="L65" t="str">
            <v>云浮漓源生物科技有限公司云安养殖分公司</v>
          </cell>
          <cell r="M65" t="str">
            <v>云浮漓源生物科技有限公司云安养殖分公司</v>
          </cell>
          <cell r="N65" t="str">
            <v>广东省云浮市云安区广东省云浮市云安区云六路267号</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H67"/>
  <sheetViews>
    <sheetView tabSelected="1" zoomScale="70" zoomScaleNormal="70" workbookViewId="0">
      <selection activeCell="AH4" sqref="AH4:AH6"/>
    </sheetView>
  </sheetViews>
  <sheetFormatPr defaultColWidth="8.54166666666667" defaultRowHeight="15.75"/>
  <cols>
    <col min="1" max="1" width="5.81666666666667" style="1" customWidth="1"/>
    <col min="2" max="2" width="11.5583333333333" style="1" customWidth="1"/>
    <col min="3" max="3" width="9.63333333333333" style="1" customWidth="1"/>
    <col min="4" max="4" width="12.4416666666667" style="1" customWidth="1"/>
    <col min="5" max="5" width="21.0916666666667" style="1" customWidth="1"/>
    <col min="6" max="6" width="16.3666666666667" style="6" customWidth="1"/>
    <col min="7" max="7" width="24.4083333333333" style="6" customWidth="1"/>
    <col min="8" max="8" width="13.6333333333333" style="1" customWidth="1"/>
    <col min="9" max="9" width="32.5" style="7" customWidth="1"/>
    <col min="10" max="10" width="19.4583333333333" style="6" customWidth="1"/>
    <col min="11" max="11" width="18.925" style="6" customWidth="1"/>
    <col min="12" max="12" width="27.1833333333333" style="6" customWidth="1"/>
    <col min="13" max="13" width="28.7416666666667" style="6" customWidth="1"/>
    <col min="14" max="15" width="16.3666666666667" style="8" customWidth="1"/>
    <col min="16" max="16" width="18.5666666666667" style="9" customWidth="1"/>
    <col min="17" max="17" width="17.275" style="10" customWidth="1"/>
    <col min="18" max="18" width="14.3666666666667" style="11" customWidth="1"/>
    <col min="19" max="19" width="10.0916666666667" style="12" customWidth="1"/>
    <col min="20" max="20" width="15.3083333333333" style="13" customWidth="1"/>
    <col min="21" max="22" width="23.8166666666667" style="13" customWidth="1"/>
    <col min="23" max="23" width="9.725" style="14" customWidth="1"/>
    <col min="24" max="24" width="24" style="13" customWidth="1"/>
    <col min="25" max="25" width="11" style="14" customWidth="1"/>
    <col min="26" max="26" width="20.5416666666667" style="13" customWidth="1"/>
    <col min="27" max="27" width="10.725" style="14" customWidth="1"/>
    <col min="28" max="28" width="15.5416666666667" style="13" customWidth="1"/>
    <col min="29" max="29" width="8.54166666666667" style="14" customWidth="1"/>
    <col min="30" max="30" width="20.75" style="13" customWidth="1"/>
    <col min="31" max="31" width="13.3666666666667" style="14" customWidth="1"/>
    <col min="32" max="32" width="24" style="13" customWidth="1"/>
    <col min="33" max="33" width="8.54166666666667" style="14" customWidth="1"/>
    <col min="34" max="34" width="33.3166666666667" style="15" customWidth="1"/>
    <col min="35" max="35" width="19.1" style="15" customWidth="1"/>
    <col min="36" max="16384" width="8.54166666666667" style="15"/>
  </cols>
  <sheetData>
    <row r="1" ht="20.25" spans="1:34">
      <c r="A1" s="16"/>
    </row>
    <row r="2" s="1" customFormat="1" ht="90" customHeight="1" spans="1:34">
      <c r="A2" s="17"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8"/>
    </row>
    <row r="3" s="2" customFormat="1" ht="90" customHeight="1" spans="1:34">
      <c r="A3" s="19"/>
      <c r="B3" s="19"/>
      <c r="C3" s="19"/>
      <c r="D3" s="19"/>
      <c r="E3" s="19"/>
      <c r="F3" s="19"/>
      <c r="G3" s="20"/>
      <c r="H3" s="21"/>
      <c r="I3" s="22"/>
      <c r="J3" s="23"/>
      <c r="K3" s="23"/>
      <c r="L3" s="23"/>
      <c r="M3" s="23"/>
      <c r="N3" s="24"/>
      <c r="O3" s="24"/>
      <c r="P3" s="25"/>
      <c r="Q3" s="26"/>
      <c r="R3" s="27"/>
      <c r="S3" s="28" t="s">
        <v>1</v>
      </c>
      <c r="T3" s="29"/>
      <c r="U3" s="29"/>
      <c r="V3" s="29"/>
      <c r="W3" s="30"/>
      <c r="X3" s="29"/>
      <c r="Y3" s="30"/>
      <c r="Z3" s="29"/>
      <c r="AA3" s="31" t="s">
        <v>2</v>
      </c>
      <c r="AB3" s="29"/>
      <c r="AC3" s="30"/>
      <c r="AD3" s="29"/>
      <c r="AE3" s="30"/>
      <c r="AF3" s="29"/>
      <c r="AG3" s="30"/>
      <c r="AH3" s="1"/>
    </row>
    <row r="4" s="3" customFormat="1" ht="90" customHeight="1" spans="1:34">
      <c r="A4" s="32" t="s">
        <v>3</v>
      </c>
      <c r="B4" s="32" t="s">
        <v>4</v>
      </c>
      <c r="C4" s="33" t="s">
        <v>5</v>
      </c>
      <c r="D4" s="33" t="s">
        <v>6</v>
      </c>
      <c r="E4" s="33" t="s">
        <v>7</v>
      </c>
      <c r="F4" s="34" t="s">
        <v>8</v>
      </c>
      <c r="G4" s="34" t="s">
        <v>9</v>
      </c>
      <c r="H4" s="33" t="s">
        <v>10</v>
      </c>
      <c r="I4" s="35" t="s">
        <v>11</v>
      </c>
      <c r="J4" s="34" t="s">
        <v>12</v>
      </c>
      <c r="K4" s="34" t="s">
        <v>13</v>
      </c>
      <c r="L4" s="34" t="s">
        <v>14</v>
      </c>
      <c r="M4" s="34" t="s">
        <v>15</v>
      </c>
      <c r="N4" s="36" t="s">
        <v>16</v>
      </c>
      <c r="O4" s="36" t="s">
        <v>17</v>
      </c>
      <c r="P4" s="36" t="s">
        <v>18</v>
      </c>
      <c r="Q4" s="34" t="s">
        <v>19</v>
      </c>
      <c r="R4" s="37" t="s">
        <v>20</v>
      </c>
      <c r="S4" s="38" t="s">
        <v>21</v>
      </c>
      <c r="T4" s="39" t="s">
        <v>22</v>
      </c>
      <c r="U4" s="39" t="s">
        <v>23</v>
      </c>
      <c r="V4" s="34" t="s">
        <v>24</v>
      </c>
      <c r="W4" s="40"/>
      <c r="X4" s="34" t="s">
        <v>25</v>
      </c>
      <c r="Y4" s="40"/>
      <c r="Z4" s="34" t="s">
        <v>26</v>
      </c>
      <c r="AA4" s="40"/>
      <c r="AB4" s="34" t="s">
        <v>27</v>
      </c>
      <c r="AC4" s="40"/>
      <c r="AD4" s="34" t="s">
        <v>28</v>
      </c>
      <c r="AE4" s="40"/>
      <c r="AF4" s="34" t="s">
        <v>29</v>
      </c>
      <c r="AG4" s="40"/>
      <c r="AH4" s="41" t="s">
        <v>30</v>
      </c>
    </row>
    <row r="5" s="3" customFormat="1" ht="90" customHeight="1" spans="1:34">
      <c r="A5" s="32"/>
      <c r="B5" s="32"/>
      <c r="C5" s="33"/>
      <c r="D5" s="33"/>
      <c r="E5" s="33"/>
      <c r="F5" s="34"/>
      <c r="G5" s="34"/>
      <c r="H5" s="33"/>
      <c r="I5" s="35"/>
      <c r="J5" s="34"/>
      <c r="K5" s="34"/>
      <c r="L5" s="34"/>
      <c r="M5" s="34"/>
      <c r="N5" s="36"/>
      <c r="O5" s="36"/>
      <c r="P5" s="36"/>
      <c r="Q5" s="40"/>
      <c r="R5" s="42"/>
      <c r="S5" s="43"/>
      <c r="T5" s="44"/>
      <c r="U5" s="44"/>
      <c r="V5" s="39" t="s">
        <v>31</v>
      </c>
      <c r="W5" s="45" t="s">
        <v>32</v>
      </c>
      <c r="X5" s="39" t="s">
        <v>31</v>
      </c>
      <c r="Y5" s="46" t="s">
        <v>32</v>
      </c>
      <c r="Z5" s="39" t="s">
        <v>31</v>
      </c>
      <c r="AA5" s="45" t="s">
        <v>32</v>
      </c>
      <c r="AB5" s="39" t="s">
        <v>31</v>
      </c>
      <c r="AC5" s="45" t="s">
        <v>32</v>
      </c>
      <c r="AD5" s="39" t="s">
        <v>31</v>
      </c>
      <c r="AE5" s="45" t="s">
        <v>32</v>
      </c>
      <c r="AF5" s="39" t="s">
        <v>31</v>
      </c>
      <c r="AG5" s="46" t="s">
        <v>32</v>
      </c>
      <c r="AH5" s="47"/>
    </row>
    <row r="6" s="3" customFormat="1" ht="90" customHeight="1" spans="1:34">
      <c r="A6" s="32"/>
      <c r="B6" s="32"/>
      <c r="C6" s="32"/>
      <c r="D6" s="33"/>
      <c r="E6" s="33" t="s">
        <v>33</v>
      </c>
      <c r="F6" s="34"/>
      <c r="G6" s="34"/>
      <c r="H6" s="33"/>
      <c r="I6" s="35"/>
      <c r="J6" s="34"/>
      <c r="K6" s="34"/>
      <c r="L6" s="34"/>
      <c r="M6" s="34"/>
      <c r="N6" s="36"/>
      <c r="O6" s="36"/>
      <c r="P6" s="36"/>
      <c r="Q6" s="40"/>
      <c r="R6" s="42"/>
      <c r="S6" s="43"/>
      <c r="T6" s="44"/>
      <c r="U6" s="44">
        <f>SUM(U7:U65)</f>
        <v>37404198.84</v>
      </c>
      <c r="V6" s="44">
        <f>SUM(V7:V65)</f>
        <v>14826236.4</v>
      </c>
      <c r="W6" s="44"/>
      <c r="X6" s="44">
        <f>SUM(X7:X65)</f>
        <v>9401840.89</v>
      </c>
      <c r="Y6" s="44"/>
      <c r="Z6" s="44">
        <f>SUM(Z7:Z65)</f>
        <v>3774280.66</v>
      </c>
      <c r="AA6" s="44"/>
      <c r="AB6" s="44">
        <f>SUM(AB7:AB65)</f>
        <v>0</v>
      </c>
      <c r="AC6" s="44"/>
      <c r="AD6" s="44">
        <f>SUM(AD7:AD65)</f>
        <v>3774280.66</v>
      </c>
      <c r="AE6" s="44"/>
      <c r="AF6" s="44">
        <f>SUM(AF7:AF65)</f>
        <v>9401840.89</v>
      </c>
      <c r="AG6" s="44"/>
      <c r="AH6" s="48"/>
    </row>
    <row r="7" s="4" customFormat="1" ht="90" customHeight="1" spans="1:34">
      <c r="A7" s="49">
        <v>1</v>
      </c>
      <c r="B7" s="49" t="s">
        <v>34</v>
      </c>
      <c r="C7" s="49" t="s">
        <v>35</v>
      </c>
      <c r="D7" s="50" t="s">
        <v>36</v>
      </c>
      <c r="E7" s="50" t="s">
        <v>37</v>
      </c>
      <c r="F7" s="50" t="s">
        <v>37</v>
      </c>
      <c r="G7" s="50" t="s">
        <v>37</v>
      </c>
      <c r="H7" s="50" t="s">
        <v>38</v>
      </c>
      <c r="I7" s="51" t="s">
        <v>39</v>
      </c>
      <c r="J7" s="52" t="s">
        <v>40</v>
      </c>
      <c r="K7" s="52" t="s">
        <v>40</v>
      </c>
      <c r="L7" s="52" t="s">
        <v>41</v>
      </c>
      <c r="M7" s="52" t="s">
        <v>42</v>
      </c>
      <c r="N7" s="53" t="s">
        <v>43</v>
      </c>
      <c r="O7" s="53" t="s">
        <v>44</v>
      </c>
      <c r="P7" s="53" t="s">
        <v>45</v>
      </c>
      <c r="Q7" s="54">
        <v>7200</v>
      </c>
      <c r="R7" s="54">
        <v>2500</v>
      </c>
      <c r="S7" s="55">
        <v>0.07</v>
      </c>
      <c r="T7" s="56">
        <f>ROUND(U7/Q7,2)</f>
        <v>175</v>
      </c>
      <c r="U7" s="56">
        <f>ROUND(Q7*R7*S7,2)</f>
        <v>1260000</v>
      </c>
      <c r="V7" s="56">
        <f>ROUND(U7*W7,2)</f>
        <v>504000</v>
      </c>
      <c r="W7" s="57">
        <v>0.4</v>
      </c>
      <c r="X7" s="56">
        <f>ROUND(U7*Y7,2)</f>
        <v>315000</v>
      </c>
      <c r="Y7" s="58">
        <v>0.25</v>
      </c>
      <c r="Z7" s="56">
        <f>AB7+AD7</f>
        <v>126000</v>
      </c>
      <c r="AA7" s="57">
        <v>0.1</v>
      </c>
      <c r="AB7" s="56">
        <f>ROUND(U7*AC7,2)</f>
        <v>0</v>
      </c>
      <c r="AC7" s="57">
        <v>0</v>
      </c>
      <c r="AD7" s="56">
        <f>ROUND(U7*AE7,2)</f>
        <v>126000</v>
      </c>
      <c r="AE7" s="57">
        <v>0.1</v>
      </c>
      <c r="AF7" s="56">
        <f>U7*AG7</f>
        <v>315000</v>
      </c>
      <c r="AG7" s="58">
        <v>0.25</v>
      </c>
      <c r="AH7" s="59"/>
    </row>
    <row r="8" s="4" customFormat="1" ht="90" customHeight="1" spans="1:34">
      <c r="A8" s="49">
        <v>2</v>
      </c>
      <c r="B8" s="49" t="s">
        <v>34</v>
      </c>
      <c r="C8" s="49" t="s">
        <v>35</v>
      </c>
      <c r="D8" s="50" t="s">
        <v>36</v>
      </c>
      <c r="E8" s="50" t="s">
        <v>37</v>
      </c>
      <c r="F8" s="50" t="s">
        <v>37</v>
      </c>
      <c r="G8" s="50" t="s">
        <v>37</v>
      </c>
      <c r="H8" s="50" t="s">
        <v>38</v>
      </c>
      <c r="I8" s="51" t="s">
        <v>46</v>
      </c>
      <c r="J8" s="52" t="s">
        <v>47</v>
      </c>
      <c r="K8" s="52" t="s">
        <v>47</v>
      </c>
      <c r="L8" s="52" t="str">
        <f>VLOOKUP(I8,[1]附件2.保单明细表!$A:$N,14,0)</f>
        <v>广东省云浮市罗定市素龙街道花果山3号</v>
      </c>
      <c r="M8" s="52" t="s">
        <v>48</v>
      </c>
      <c r="N8" s="53" t="s">
        <v>49</v>
      </c>
      <c r="O8" s="53" t="s">
        <v>50</v>
      </c>
      <c r="P8" s="53" t="s">
        <v>51</v>
      </c>
      <c r="Q8" s="54">
        <v>7921</v>
      </c>
      <c r="R8" s="54">
        <v>2500</v>
      </c>
      <c r="S8" s="55">
        <v>0.07</v>
      </c>
      <c r="T8" s="56">
        <f t="shared" ref="T8:T13" si="0">ROUND(U8/Q8,2)</f>
        <v>175</v>
      </c>
      <c r="U8" s="56">
        <f t="shared" ref="U8:U13" si="1">ROUND(Q8*R8*S8,2)</f>
        <v>1386175</v>
      </c>
      <c r="V8" s="56">
        <f t="shared" ref="V8:V13" si="2">ROUND(U8*W8,2)</f>
        <v>554470</v>
      </c>
      <c r="W8" s="57">
        <v>0.4</v>
      </c>
      <c r="X8" s="56">
        <f t="shared" ref="X8:X13" si="3">ROUND(U8*Y8,2)</f>
        <v>346543.75</v>
      </c>
      <c r="Y8" s="58">
        <v>0.25</v>
      </c>
      <c r="Z8" s="56">
        <f t="shared" ref="Z8:Z13" si="4">AB8+AD8</f>
        <v>138617.5</v>
      </c>
      <c r="AA8" s="57">
        <v>0.1</v>
      </c>
      <c r="AB8" s="56">
        <f t="shared" ref="AB8:AB13" si="5">ROUND(U8*AC8,2)</f>
        <v>0</v>
      </c>
      <c r="AC8" s="57">
        <v>0</v>
      </c>
      <c r="AD8" s="56">
        <f t="shared" ref="AD8:AD13" si="6">ROUND(U8*AE8,2)</f>
        <v>138617.5</v>
      </c>
      <c r="AE8" s="57">
        <v>0.1</v>
      </c>
      <c r="AF8" s="56">
        <f t="shared" ref="AF8:AF13" si="7">U8*AG8</f>
        <v>346543.75</v>
      </c>
      <c r="AG8" s="58">
        <v>0.25</v>
      </c>
      <c r="AH8" s="60"/>
    </row>
    <row r="9" s="4" customFormat="1" ht="90" customHeight="1" spans="1:34">
      <c r="A9" s="49">
        <v>3</v>
      </c>
      <c r="B9" s="49" t="s">
        <v>34</v>
      </c>
      <c r="C9" s="49" t="s">
        <v>35</v>
      </c>
      <c r="D9" s="50" t="s">
        <v>36</v>
      </c>
      <c r="E9" s="50" t="s">
        <v>37</v>
      </c>
      <c r="F9" s="50" t="s">
        <v>37</v>
      </c>
      <c r="G9" s="50" t="s">
        <v>37</v>
      </c>
      <c r="H9" s="50" t="s">
        <v>38</v>
      </c>
      <c r="I9" s="51" t="s">
        <v>52</v>
      </c>
      <c r="J9" s="52" t="s">
        <v>53</v>
      </c>
      <c r="K9" s="52" t="s">
        <v>53</v>
      </c>
      <c r="L9" s="52" t="s">
        <v>54</v>
      </c>
      <c r="M9" s="52" t="s">
        <v>55</v>
      </c>
      <c r="N9" s="53" t="s">
        <v>56</v>
      </c>
      <c r="O9" s="53" t="s">
        <v>57</v>
      </c>
      <c r="P9" s="53" t="s">
        <v>58</v>
      </c>
      <c r="Q9" s="54">
        <v>60</v>
      </c>
      <c r="R9" s="54">
        <v>2500</v>
      </c>
      <c r="S9" s="55">
        <v>0.07</v>
      </c>
      <c r="T9" s="56">
        <f t="shared" si="0"/>
        <v>175</v>
      </c>
      <c r="U9" s="56">
        <f t="shared" si="1"/>
        <v>10500</v>
      </c>
      <c r="V9" s="56">
        <f t="shared" si="2"/>
        <v>4200</v>
      </c>
      <c r="W9" s="57">
        <v>0.4</v>
      </c>
      <c r="X9" s="56">
        <f t="shared" si="3"/>
        <v>2625</v>
      </c>
      <c r="Y9" s="58">
        <v>0.25</v>
      </c>
      <c r="Z9" s="56">
        <f t="shared" si="4"/>
        <v>1050</v>
      </c>
      <c r="AA9" s="57">
        <v>0.1</v>
      </c>
      <c r="AB9" s="56">
        <f t="shared" si="5"/>
        <v>0</v>
      </c>
      <c r="AC9" s="57">
        <v>0</v>
      </c>
      <c r="AD9" s="56">
        <f t="shared" si="6"/>
        <v>1050</v>
      </c>
      <c r="AE9" s="57">
        <v>0.1</v>
      </c>
      <c r="AF9" s="56">
        <f t="shared" si="7"/>
        <v>2625</v>
      </c>
      <c r="AG9" s="58">
        <v>0.25</v>
      </c>
      <c r="AH9" s="59"/>
    </row>
    <row r="10" s="4" customFormat="1" ht="90" customHeight="1" spans="1:34">
      <c r="A10" s="49">
        <v>4</v>
      </c>
      <c r="B10" s="49" t="s">
        <v>34</v>
      </c>
      <c r="C10" s="49" t="s">
        <v>35</v>
      </c>
      <c r="D10" s="50" t="s">
        <v>36</v>
      </c>
      <c r="E10" s="50" t="s">
        <v>37</v>
      </c>
      <c r="F10" s="50" t="s">
        <v>37</v>
      </c>
      <c r="G10" s="50" t="s">
        <v>37</v>
      </c>
      <c r="H10" s="50" t="s">
        <v>38</v>
      </c>
      <c r="I10" s="51" t="s">
        <v>59</v>
      </c>
      <c r="J10" s="52" t="s">
        <v>60</v>
      </c>
      <c r="K10" s="52" t="s">
        <v>60</v>
      </c>
      <c r="L10" s="52" t="s">
        <v>61</v>
      </c>
      <c r="M10" s="52" t="s">
        <v>62</v>
      </c>
      <c r="N10" s="53" t="s">
        <v>63</v>
      </c>
      <c r="O10" s="53" t="s">
        <v>64</v>
      </c>
      <c r="P10" s="53" t="s">
        <v>65</v>
      </c>
      <c r="Q10" s="54">
        <v>40</v>
      </c>
      <c r="R10" s="54">
        <v>2500</v>
      </c>
      <c r="S10" s="55">
        <v>0.07</v>
      </c>
      <c r="T10" s="56">
        <f t="shared" si="0"/>
        <v>175</v>
      </c>
      <c r="U10" s="56">
        <f t="shared" si="1"/>
        <v>7000</v>
      </c>
      <c r="V10" s="56">
        <f t="shared" si="2"/>
        <v>2800</v>
      </c>
      <c r="W10" s="57">
        <v>0.4</v>
      </c>
      <c r="X10" s="56">
        <f t="shared" si="3"/>
        <v>1750</v>
      </c>
      <c r="Y10" s="58">
        <v>0.25</v>
      </c>
      <c r="Z10" s="56">
        <f t="shared" si="4"/>
        <v>700</v>
      </c>
      <c r="AA10" s="57">
        <v>0.1</v>
      </c>
      <c r="AB10" s="56">
        <f t="shared" si="5"/>
        <v>0</v>
      </c>
      <c r="AC10" s="57">
        <v>0</v>
      </c>
      <c r="AD10" s="56">
        <f t="shared" si="6"/>
        <v>700</v>
      </c>
      <c r="AE10" s="57">
        <v>0.1</v>
      </c>
      <c r="AF10" s="56">
        <f t="shared" si="7"/>
        <v>1750</v>
      </c>
      <c r="AG10" s="58">
        <v>0.25</v>
      </c>
      <c r="AH10" s="59"/>
    </row>
    <row r="11" s="4" customFormat="1" ht="90" customHeight="1" spans="1:34">
      <c r="A11" s="49">
        <v>5</v>
      </c>
      <c r="B11" s="49" t="s">
        <v>34</v>
      </c>
      <c r="C11" s="49" t="s">
        <v>35</v>
      </c>
      <c r="D11" s="50" t="s">
        <v>36</v>
      </c>
      <c r="E11" s="50" t="s">
        <v>37</v>
      </c>
      <c r="F11" s="50" t="s">
        <v>37</v>
      </c>
      <c r="G11" s="50" t="s">
        <v>37</v>
      </c>
      <c r="H11" s="50" t="s">
        <v>38</v>
      </c>
      <c r="I11" s="51" t="s">
        <v>66</v>
      </c>
      <c r="J11" s="52" t="s">
        <v>67</v>
      </c>
      <c r="K11" s="52" t="s">
        <v>67</v>
      </c>
      <c r="L11" s="52" t="s">
        <v>68</v>
      </c>
      <c r="M11" s="52" t="s">
        <v>69</v>
      </c>
      <c r="N11" s="53" t="s">
        <v>64</v>
      </c>
      <c r="O11" s="53" t="s">
        <v>70</v>
      </c>
      <c r="P11" s="53" t="s">
        <v>71</v>
      </c>
      <c r="Q11" s="54">
        <v>3000</v>
      </c>
      <c r="R11" s="54">
        <v>2500</v>
      </c>
      <c r="S11" s="55">
        <v>0.07</v>
      </c>
      <c r="T11" s="56">
        <f t="shared" si="0"/>
        <v>175</v>
      </c>
      <c r="U11" s="56">
        <f t="shared" si="1"/>
        <v>525000</v>
      </c>
      <c r="V11" s="56">
        <f t="shared" si="2"/>
        <v>210000</v>
      </c>
      <c r="W11" s="57">
        <v>0.4</v>
      </c>
      <c r="X11" s="56">
        <f t="shared" si="3"/>
        <v>131250</v>
      </c>
      <c r="Y11" s="58">
        <v>0.25</v>
      </c>
      <c r="Z11" s="56">
        <f t="shared" si="4"/>
        <v>52500</v>
      </c>
      <c r="AA11" s="57">
        <v>0.1</v>
      </c>
      <c r="AB11" s="56">
        <f t="shared" si="5"/>
        <v>0</v>
      </c>
      <c r="AC11" s="57">
        <v>0</v>
      </c>
      <c r="AD11" s="56">
        <f t="shared" si="6"/>
        <v>52500</v>
      </c>
      <c r="AE11" s="57">
        <v>0.1</v>
      </c>
      <c r="AF11" s="56">
        <f t="shared" si="7"/>
        <v>131250</v>
      </c>
      <c r="AG11" s="58">
        <v>0.25</v>
      </c>
      <c r="AH11" s="59"/>
    </row>
    <row r="12" s="4" customFormat="1" ht="90" customHeight="1" spans="1:34">
      <c r="A12" s="49">
        <v>6</v>
      </c>
      <c r="B12" s="49" t="s">
        <v>34</v>
      </c>
      <c r="C12" s="49" t="s">
        <v>35</v>
      </c>
      <c r="D12" s="50" t="s">
        <v>36</v>
      </c>
      <c r="E12" s="50" t="s">
        <v>37</v>
      </c>
      <c r="F12" s="50" t="s">
        <v>37</v>
      </c>
      <c r="G12" s="50" t="s">
        <v>37</v>
      </c>
      <c r="H12" s="50" t="s">
        <v>38</v>
      </c>
      <c r="I12" s="51" t="s">
        <v>72</v>
      </c>
      <c r="J12" s="52" t="s">
        <v>73</v>
      </c>
      <c r="K12" s="52" t="s">
        <v>73</v>
      </c>
      <c r="L12" s="52" t="s">
        <v>74</v>
      </c>
      <c r="M12" s="52" t="s">
        <v>75</v>
      </c>
      <c r="N12" s="53" t="s">
        <v>76</v>
      </c>
      <c r="O12" s="53" t="s">
        <v>77</v>
      </c>
      <c r="P12" s="53" t="s">
        <v>78</v>
      </c>
      <c r="Q12" s="54">
        <v>699</v>
      </c>
      <c r="R12" s="54">
        <v>2500</v>
      </c>
      <c r="S12" s="55">
        <v>0.07</v>
      </c>
      <c r="T12" s="56">
        <f t="shared" si="0"/>
        <v>175</v>
      </c>
      <c r="U12" s="56">
        <f t="shared" si="1"/>
        <v>122325</v>
      </c>
      <c r="V12" s="56">
        <f t="shared" si="2"/>
        <v>48930</v>
      </c>
      <c r="W12" s="57">
        <v>0.4</v>
      </c>
      <c r="X12" s="56">
        <f t="shared" si="3"/>
        <v>30581.25</v>
      </c>
      <c r="Y12" s="58">
        <v>0.25</v>
      </c>
      <c r="Z12" s="56">
        <f t="shared" si="4"/>
        <v>12232.5</v>
      </c>
      <c r="AA12" s="57">
        <v>0.1</v>
      </c>
      <c r="AB12" s="56">
        <f t="shared" si="5"/>
        <v>0</v>
      </c>
      <c r="AC12" s="57">
        <v>0</v>
      </c>
      <c r="AD12" s="56">
        <f t="shared" si="6"/>
        <v>12232.5</v>
      </c>
      <c r="AE12" s="57">
        <v>0.1</v>
      </c>
      <c r="AF12" s="56">
        <f t="shared" si="7"/>
        <v>30581.25</v>
      </c>
      <c r="AG12" s="58">
        <v>0.25</v>
      </c>
      <c r="AH12" s="59"/>
    </row>
    <row r="13" s="4" customFormat="1" ht="90" customHeight="1" spans="1:34">
      <c r="A13" s="49">
        <v>7</v>
      </c>
      <c r="B13" s="49" t="s">
        <v>34</v>
      </c>
      <c r="C13" s="49" t="s">
        <v>35</v>
      </c>
      <c r="D13" s="50" t="s">
        <v>36</v>
      </c>
      <c r="E13" s="50" t="s">
        <v>37</v>
      </c>
      <c r="F13" s="50" t="s">
        <v>37</v>
      </c>
      <c r="G13" s="50" t="s">
        <v>37</v>
      </c>
      <c r="H13" s="50" t="s">
        <v>38</v>
      </c>
      <c r="I13" s="51" t="s">
        <v>79</v>
      </c>
      <c r="J13" s="52" t="s">
        <v>80</v>
      </c>
      <c r="K13" s="52" t="s">
        <v>80</v>
      </c>
      <c r="L13" s="52" t="s">
        <v>81</v>
      </c>
      <c r="M13" s="52" t="s">
        <v>82</v>
      </c>
      <c r="N13" s="53" t="s">
        <v>83</v>
      </c>
      <c r="O13" s="53" t="s">
        <v>84</v>
      </c>
      <c r="P13" s="53" t="s">
        <v>85</v>
      </c>
      <c r="Q13" s="54">
        <v>120</v>
      </c>
      <c r="R13" s="54">
        <v>2500</v>
      </c>
      <c r="S13" s="55">
        <v>0.07</v>
      </c>
      <c r="T13" s="56">
        <f t="shared" si="0"/>
        <v>175</v>
      </c>
      <c r="U13" s="56">
        <f t="shared" si="1"/>
        <v>21000</v>
      </c>
      <c r="V13" s="56">
        <f t="shared" si="2"/>
        <v>8400</v>
      </c>
      <c r="W13" s="57">
        <v>0.4</v>
      </c>
      <c r="X13" s="56">
        <f t="shared" si="3"/>
        <v>5250</v>
      </c>
      <c r="Y13" s="58">
        <v>0.25</v>
      </c>
      <c r="Z13" s="56">
        <f t="shared" si="4"/>
        <v>2100</v>
      </c>
      <c r="AA13" s="57">
        <v>0.1</v>
      </c>
      <c r="AB13" s="56">
        <f t="shared" si="5"/>
        <v>0</v>
      </c>
      <c r="AC13" s="57">
        <v>0</v>
      </c>
      <c r="AD13" s="56">
        <f t="shared" si="6"/>
        <v>2100</v>
      </c>
      <c r="AE13" s="57">
        <v>0.1</v>
      </c>
      <c r="AF13" s="56">
        <f t="shared" si="7"/>
        <v>5250</v>
      </c>
      <c r="AG13" s="58">
        <v>0.25</v>
      </c>
      <c r="AH13" s="61"/>
    </row>
    <row r="14" s="4" customFormat="1" ht="90" customHeight="1" spans="1:34">
      <c r="A14" s="49">
        <v>8</v>
      </c>
      <c r="B14" s="49" t="s">
        <v>34</v>
      </c>
      <c r="C14" s="49" t="s">
        <v>35</v>
      </c>
      <c r="D14" s="50" t="s">
        <v>36</v>
      </c>
      <c r="E14" s="50" t="s">
        <v>37</v>
      </c>
      <c r="F14" s="50" t="s">
        <v>37</v>
      </c>
      <c r="G14" s="50" t="s">
        <v>37</v>
      </c>
      <c r="H14" s="50" t="s">
        <v>38</v>
      </c>
      <c r="I14" s="51" t="s">
        <v>86</v>
      </c>
      <c r="J14" s="52" t="s">
        <v>40</v>
      </c>
      <c r="K14" s="52" t="s">
        <v>40</v>
      </c>
      <c r="L14" s="52" t="s">
        <v>87</v>
      </c>
      <c r="M14" s="52" t="s">
        <v>88</v>
      </c>
      <c r="N14" s="53" t="s">
        <v>89</v>
      </c>
      <c r="O14" s="53" t="s">
        <v>90</v>
      </c>
      <c r="P14" s="53" t="s">
        <v>91</v>
      </c>
      <c r="Q14" s="54">
        <v>6000</v>
      </c>
      <c r="R14" s="54">
        <v>2500</v>
      </c>
      <c r="S14" s="55">
        <v>0.07</v>
      </c>
      <c r="T14" s="56">
        <f t="shared" ref="T14:T20" si="8">ROUND(U14/Q14,2)</f>
        <v>175</v>
      </c>
      <c r="U14" s="56">
        <f t="shared" ref="U14:U19" si="9">ROUND(Q14*R14*S14,2)</f>
        <v>1050000</v>
      </c>
      <c r="V14" s="56">
        <f t="shared" ref="V14:V19" si="10">ROUND(U14*W14,2)</f>
        <v>420000</v>
      </c>
      <c r="W14" s="57">
        <v>0.4</v>
      </c>
      <c r="X14" s="56">
        <f t="shared" ref="X14:X20" si="11">ROUND(U14*Y14,2)</f>
        <v>262500</v>
      </c>
      <c r="Y14" s="58">
        <v>0.25</v>
      </c>
      <c r="Z14" s="56">
        <f t="shared" ref="Z14:Z19" si="12">AB14+AD14</f>
        <v>105000</v>
      </c>
      <c r="AA14" s="57">
        <v>0.1</v>
      </c>
      <c r="AB14" s="56">
        <f t="shared" ref="AB14:AB19" si="13">ROUND(U14*AC14,2)</f>
        <v>0</v>
      </c>
      <c r="AC14" s="57">
        <v>0</v>
      </c>
      <c r="AD14" s="56">
        <f t="shared" ref="AD14:AD19" si="14">ROUND(U14*AE14,2)</f>
        <v>105000</v>
      </c>
      <c r="AE14" s="57">
        <v>0.1</v>
      </c>
      <c r="AF14" s="56">
        <f t="shared" ref="AF14:AF19" si="15">U14*AG14</f>
        <v>262500</v>
      </c>
      <c r="AG14" s="58">
        <v>0.25</v>
      </c>
      <c r="AH14" s="61"/>
    </row>
    <row r="15" s="4" customFormat="1" ht="90" customHeight="1" spans="1:34">
      <c r="A15" s="49">
        <v>9</v>
      </c>
      <c r="B15" s="49" t="s">
        <v>34</v>
      </c>
      <c r="C15" s="49" t="s">
        <v>35</v>
      </c>
      <c r="D15" s="50" t="s">
        <v>36</v>
      </c>
      <c r="E15" s="50" t="s">
        <v>37</v>
      </c>
      <c r="F15" s="50" t="s">
        <v>37</v>
      </c>
      <c r="G15" s="50" t="s">
        <v>37</v>
      </c>
      <c r="H15" s="50" t="s">
        <v>38</v>
      </c>
      <c r="I15" s="51" t="s">
        <v>92</v>
      </c>
      <c r="J15" s="52" t="s">
        <v>93</v>
      </c>
      <c r="K15" s="52" t="s">
        <v>93</v>
      </c>
      <c r="L15" s="52" t="s">
        <v>94</v>
      </c>
      <c r="M15" s="52" t="s">
        <v>95</v>
      </c>
      <c r="N15" s="53" t="s">
        <v>89</v>
      </c>
      <c r="O15" s="53" t="s">
        <v>90</v>
      </c>
      <c r="P15" s="53" t="s">
        <v>91</v>
      </c>
      <c r="Q15" s="54">
        <v>8000</v>
      </c>
      <c r="R15" s="54">
        <v>2500</v>
      </c>
      <c r="S15" s="55">
        <v>0.07</v>
      </c>
      <c r="T15" s="56">
        <f t="shared" si="8"/>
        <v>175</v>
      </c>
      <c r="U15" s="56">
        <f t="shared" si="9"/>
        <v>1400000</v>
      </c>
      <c r="V15" s="56">
        <f t="shared" si="10"/>
        <v>560000</v>
      </c>
      <c r="W15" s="57">
        <v>0.4</v>
      </c>
      <c r="X15" s="56">
        <f t="shared" si="11"/>
        <v>350000</v>
      </c>
      <c r="Y15" s="58">
        <v>0.25</v>
      </c>
      <c r="Z15" s="56">
        <f t="shared" si="12"/>
        <v>140000</v>
      </c>
      <c r="AA15" s="57">
        <v>0.1</v>
      </c>
      <c r="AB15" s="56">
        <f t="shared" si="13"/>
        <v>0</v>
      </c>
      <c r="AC15" s="57">
        <v>0</v>
      </c>
      <c r="AD15" s="56">
        <f t="shared" si="14"/>
        <v>140000</v>
      </c>
      <c r="AE15" s="57">
        <v>0.1</v>
      </c>
      <c r="AF15" s="56">
        <f t="shared" si="15"/>
        <v>350000</v>
      </c>
      <c r="AG15" s="58">
        <v>0.25</v>
      </c>
      <c r="AH15" s="61"/>
    </row>
    <row r="16" s="4" customFormat="1" ht="90" customHeight="1" spans="1:34">
      <c r="A16" s="49">
        <v>10</v>
      </c>
      <c r="B16" s="49" t="s">
        <v>34</v>
      </c>
      <c r="C16" s="49" t="s">
        <v>35</v>
      </c>
      <c r="D16" s="50" t="s">
        <v>36</v>
      </c>
      <c r="E16" s="50" t="s">
        <v>37</v>
      </c>
      <c r="F16" s="50" t="s">
        <v>37</v>
      </c>
      <c r="G16" s="50" t="s">
        <v>37</v>
      </c>
      <c r="H16" s="50" t="s">
        <v>38</v>
      </c>
      <c r="I16" s="51" t="s">
        <v>96</v>
      </c>
      <c r="J16" s="52" t="s">
        <v>93</v>
      </c>
      <c r="K16" s="52" t="s">
        <v>93</v>
      </c>
      <c r="L16" s="52" t="s">
        <v>97</v>
      </c>
      <c r="M16" s="52" t="s">
        <v>95</v>
      </c>
      <c r="N16" s="53" t="s">
        <v>89</v>
      </c>
      <c r="O16" s="53" t="s">
        <v>90</v>
      </c>
      <c r="P16" s="53" t="s">
        <v>91</v>
      </c>
      <c r="Q16" s="54">
        <v>4000</v>
      </c>
      <c r="R16" s="54">
        <v>2500</v>
      </c>
      <c r="S16" s="55">
        <v>0.07</v>
      </c>
      <c r="T16" s="56">
        <f t="shared" si="8"/>
        <v>175</v>
      </c>
      <c r="U16" s="56">
        <f t="shared" si="9"/>
        <v>700000</v>
      </c>
      <c r="V16" s="56">
        <f t="shared" si="10"/>
        <v>280000</v>
      </c>
      <c r="W16" s="57">
        <v>0.4</v>
      </c>
      <c r="X16" s="56">
        <f t="shared" si="11"/>
        <v>175000</v>
      </c>
      <c r="Y16" s="58">
        <v>0.25</v>
      </c>
      <c r="Z16" s="56">
        <f t="shared" si="12"/>
        <v>70000</v>
      </c>
      <c r="AA16" s="57">
        <v>0.1</v>
      </c>
      <c r="AB16" s="56">
        <f t="shared" si="13"/>
        <v>0</v>
      </c>
      <c r="AC16" s="57">
        <v>0</v>
      </c>
      <c r="AD16" s="56">
        <f t="shared" si="14"/>
        <v>70000</v>
      </c>
      <c r="AE16" s="57">
        <v>0.1</v>
      </c>
      <c r="AF16" s="56">
        <f t="shared" si="15"/>
        <v>175000</v>
      </c>
      <c r="AG16" s="58">
        <v>0.25</v>
      </c>
      <c r="AH16" s="61"/>
    </row>
    <row r="17" s="4" customFormat="1" ht="90" customHeight="1" spans="1:34">
      <c r="A17" s="49">
        <v>11</v>
      </c>
      <c r="B17" s="49" t="s">
        <v>34</v>
      </c>
      <c r="C17" s="49" t="s">
        <v>35</v>
      </c>
      <c r="D17" s="50" t="s">
        <v>36</v>
      </c>
      <c r="E17" s="50" t="s">
        <v>37</v>
      </c>
      <c r="F17" s="50" t="s">
        <v>37</v>
      </c>
      <c r="G17" s="50" t="s">
        <v>37</v>
      </c>
      <c r="H17" s="50" t="s">
        <v>38</v>
      </c>
      <c r="I17" s="51" t="s">
        <v>98</v>
      </c>
      <c r="J17" s="52" t="s">
        <v>99</v>
      </c>
      <c r="K17" s="52" t="s">
        <v>99</v>
      </c>
      <c r="L17" s="52" t="s">
        <v>100</v>
      </c>
      <c r="M17" s="52" t="s">
        <v>101</v>
      </c>
      <c r="N17" s="53" t="s">
        <v>90</v>
      </c>
      <c r="O17" s="53" t="s">
        <v>102</v>
      </c>
      <c r="P17" s="53" t="s">
        <v>103</v>
      </c>
      <c r="Q17" s="54">
        <v>350</v>
      </c>
      <c r="R17" s="54">
        <v>2500</v>
      </c>
      <c r="S17" s="55">
        <v>0.07</v>
      </c>
      <c r="T17" s="56">
        <f t="shared" si="8"/>
        <v>175</v>
      </c>
      <c r="U17" s="56">
        <f t="shared" si="9"/>
        <v>61250</v>
      </c>
      <c r="V17" s="56">
        <f t="shared" si="10"/>
        <v>24500</v>
      </c>
      <c r="W17" s="57">
        <v>0.4</v>
      </c>
      <c r="X17" s="56">
        <f t="shared" si="11"/>
        <v>15312.5</v>
      </c>
      <c r="Y17" s="58">
        <v>0.25</v>
      </c>
      <c r="Z17" s="56">
        <f t="shared" si="12"/>
        <v>6125</v>
      </c>
      <c r="AA17" s="57">
        <v>0.1</v>
      </c>
      <c r="AB17" s="56">
        <f t="shared" si="13"/>
        <v>0</v>
      </c>
      <c r="AC17" s="57">
        <v>0</v>
      </c>
      <c r="AD17" s="56">
        <f t="shared" si="14"/>
        <v>6125</v>
      </c>
      <c r="AE17" s="57">
        <v>0.1</v>
      </c>
      <c r="AF17" s="56">
        <f t="shared" si="15"/>
        <v>15312.5</v>
      </c>
      <c r="AG17" s="58">
        <v>0.25</v>
      </c>
      <c r="AH17" s="59"/>
    </row>
    <row r="18" s="4" customFormat="1" ht="90" customHeight="1" spans="1:34">
      <c r="A18" s="49">
        <v>12</v>
      </c>
      <c r="B18" s="49" t="s">
        <v>34</v>
      </c>
      <c r="C18" s="49" t="s">
        <v>35</v>
      </c>
      <c r="D18" s="50" t="s">
        <v>36</v>
      </c>
      <c r="E18" s="50" t="s">
        <v>37</v>
      </c>
      <c r="F18" s="50" t="s">
        <v>37</v>
      </c>
      <c r="G18" s="50" t="s">
        <v>37</v>
      </c>
      <c r="H18" s="50" t="s">
        <v>38</v>
      </c>
      <c r="I18" s="51" t="s">
        <v>104</v>
      </c>
      <c r="J18" s="52" t="s">
        <v>105</v>
      </c>
      <c r="K18" s="52" t="s">
        <v>105</v>
      </c>
      <c r="L18" s="52" t="s">
        <v>106</v>
      </c>
      <c r="M18" s="52" t="s">
        <v>107</v>
      </c>
      <c r="N18" s="53" t="s">
        <v>89</v>
      </c>
      <c r="O18" s="53" t="s">
        <v>102</v>
      </c>
      <c r="P18" s="53" t="s">
        <v>108</v>
      </c>
      <c r="Q18" s="54">
        <v>100</v>
      </c>
      <c r="R18" s="54">
        <v>2500</v>
      </c>
      <c r="S18" s="55">
        <v>0.07</v>
      </c>
      <c r="T18" s="56">
        <f t="shared" si="8"/>
        <v>175</v>
      </c>
      <c r="U18" s="56">
        <f t="shared" si="9"/>
        <v>17500</v>
      </c>
      <c r="V18" s="56">
        <f t="shared" si="10"/>
        <v>7000</v>
      </c>
      <c r="W18" s="57">
        <v>0.4</v>
      </c>
      <c r="X18" s="56">
        <f t="shared" si="11"/>
        <v>4375</v>
      </c>
      <c r="Y18" s="58">
        <v>0.25</v>
      </c>
      <c r="Z18" s="56">
        <f t="shared" si="12"/>
        <v>1750</v>
      </c>
      <c r="AA18" s="57">
        <v>0.1</v>
      </c>
      <c r="AB18" s="56">
        <f t="shared" si="13"/>
        <v>0</v>
      </c>
      <c r="AC18" s="57">
        <v>0</v>
      </c>
      <c r="AD18" s="56">
        <f t="shared" si="14"/>
        <v>1750</v>
      </c>
      <c r="AE18" s="57">
        <v>0.1</v>
      </c>
      <c r="AF18" s="56">
        <f t="shared" si="15"/>
        <v>4375</v>
      </c>
      <c r="AG18" s="58">
        <v>0.25</v>
      </c>
      <c r="AH18" s="59"/>
    </row>
    <row r="19" s="4" customFormat="1" ht="90" customHeight="1" spans="1:34">
      <c r="A19" s="49">
        <v>13</v>
      </c>
      <c r="B19" s="49" t="s">
        <v>34</v>
      </c>
      <c r="C19" s="49" t="s">
        <v>35</v>
      </c>
      <c r="D19" s="50" t="s">
        <v>36</v>
      </c>
      <c r="E19" s="50" t="s">
        <v>37</v>
      </c>
      <c r="F19" s="50" t="s">
        <v>37</v>
      </c>
      <c r="G19" s="50" t="s">
        <v>37</v>
      </c>
      <c r="H19" s="50" t="s">
        <v>38</v>
      </c>
      <c r="I19" s="51" t="s">
        <v>109</v>
      </c>
      <c r="J19" s="52" t="s">
        <v>110</v>
      </c>
      <c r="K19" s="52" t="s">
        <v>110</v>
      </c>
      <c r="L19" s="52" t="s">
        <v>111</v>
      </c>
      <c r="M19" s="52" t="s">
        <v>112</v>
      </c>
      <c r="N19" s="53" t="s">
        <v>102</v>
      </c>
      <c r="O19" s="53" t="s">
        <v>102</v>
      </c>
      <c r="P19" s="53" t="s">
        <v>103</v>
      </c>
      <c r="Q19" s="54">
        <v>200</v>
      </c>
      <c r="R19" s="54">
        <v>2500</v>
      </c>
      <c r="S19" s="55">
        <v>0.07</v>
      </c>
      <c r="T19" s="56">
        <f t="shared" si="8"/>
        <v>175</v>
      </c>
      <c r="U19" s="56">
        <f t="shared" si="9"/>
        <v>35000</v>
      </c>
      <c r="V19" s="56">
        <f t="shared" si="10"/>
        <v>14000</v>
      </c>
      <c r="W19" s="57">
        <v>0.4</v>
      </c>
      <c r="X19" s="56">
        <f t="shared" si="11"/>
        <v>8750</v>
      </c>
      <c r="Y19" s="58">
        <v>0.25</v>
      </c>
      <c r="Z19" s="56">
        <f t="shared" si="12"/>
        <v>3500</v>
      </c>
      <c r="AA19" s="57">
        <v>0.1</v>
      </c>
      <c r="AB19" s="56">
        <f t="shared" si="13"/>
        <v>0</v>
      </c>
      <c r="AC19" s="57">
        <v>0</v>
      </c>
      <c r="AD19" s="56">
        <f t="shared" si="14"/>
        <v>3500</v>
      </c>
      <c r="AE19" s="57">
        <v>0.1</v>
      </c>
      <c r="AF19" s="56">
        <f t="shared" si="15"/>
        <v>8750</v>
      </c>
      <c r="AG19" s="58">
        <v>0.25</v>
      </c>
      <c r="AH19" s="59"/>
    </row>
    <row r="20" s="4" customFormat="1" ht="110" customHeight="1" spans="1:34">
      <c r="A20" s="49">
        <v>14</v>
      </c>
      <c r="B20" s="49" t="s">
        <v>34</v>
      </c>
      <c r="C20" s="49" t="s">
        <v>35</v>
      </c>
      <c r="D20" s="50" t="s">
        <v>36</v>
      </c>
      <c r="E20" s="50" t="s">
        <v>113</v>
      </c>
      <c r="F20" s="50" t="s">
        <v>113</v>
      </c>
      <c r="G20" s="50" t="s">
        <v>113</v>
      </c>
      <c r="H20" s="50" t="s">
        <v>38</v>
      </c>
      <c r="I20" s="51" t="s">
        <v>114</v>
      </c>
      <c r="J20" s="52" t="s">
        <v>115</v>
      </c>
      <c r="K20" s="52" t="s">
        <v>115</v>
      </c>
      <c r="L20" s="52" t="str">
        <f>VLOOKUP(I20,[1]附件2.保单明细表!$A:$N,14,0)</f>
        <v>广东省云浮市罗定市罗平镇榃北村委三楼</v>
      </c>
      <c r="M20" s="52" t="s">
        <v>116</v>
      </c>
      <c r="N20" s="53" t="s">
        <v>117</v>
      </c>
      <c r="O20" s="53" t="s">
        <v>118</v>
      </c>
      <c r="P20" s="53" t="s">
        <v>119</v>
      </c>
      <c r="Q20" s="54">
        <v>250000</v>
      </c>
      <c r="R20" s="54">
        <v>500</v>
      </c>
      <c r="S20" s="55">
        <v>0.056</v>
      </c>
      <c r="T20" s="56">
        <f t="shared" si="8"/>
        <v>28</v>
      </c>
      <c r="U20" s="56">
        <v>7000000</v>
      </c>
      <c r="V20" s="56">
        <f t="shared" ref="V20:V35" si="16">ROUND(U20*W20,2)</f>
        <v>2800000</v>
      </c>
      <c r="W20" s="57">
        <v>0.4</v>
      </c>
      <c r="X20" s="56">
        <f t="shared" si="11"/>
        <v>1750000</v>
      </c>
      <c r="Y20" s="58">
        <v>0.25</v>
      </c>
      <c r="Z20" s="56">
        <f t="shared" ref="Z20:Z35" si="17">AB20+AD20</f>
        <v>700000</v>
      </c>
      <c r="AA20" s="57">
        <v>0.1</v>
      </c>
      <c r="AB20" s="56">
        <f t="shared" ref="AB20:AB35" si="18">ROUND(U20*AC20,2)</f>
        <v>0</v>
      </c>
      <c r="AC20" s="57">
        <v>0</v>
      </c>
      <c r="AD20" s="56">
        <f t="shared" ref="AD20:AD35" si="19">ROUND(U20*AE20,2)</f>
        <v>700000</v>
      </c>
      <c r="AE20" s="57">
        <v>0.1</v>
      </c>
      <c r="AF20" s="56">
        <f t="shared" ref="AF20:AF35" si="20">U20*AG20</f>
        <v>1750000</v>
      </c>
      <c r="AG20" s="58">
        <v>0.25</v>
      </c>
      <c r="AH20" s="62" t="s">
        <v>120</v>
      </c>
    </row>
    <row r="21" s="4" customFormat="1" ht="110" customHeight="1" spans="1:34">
      <c r="A21" s="49">
        <v>15</v>
      </c>
      <c r="B21" s="49" t="s">
        <v>34</v>
      </c>
      <c r="C21" s="49" t="s">
        <v>35</v>
      </c>
      <c r="D21" s="50" t="s">
        <v>36</v>
      </c>
      <c r="E21" s="50" t="s">
        <v>113</v>
      </c>
      <c r="F21" s="50" t="s">
        <v>113</v>
      </c>
      <c r="G21" s="50" t="s">
        <v>113</v>
      </c>
      <c r="H21" s="50" t="s">
        <v>38</v>
      </c>
      <c r="I21" s="51" t="s">
        <v>121</v>
      </c>
      <c r="J21" s="52" t="s">
        <v>40</v>
      </c>
      <c r="K21" s="52" t="s">
        <v>40</v>
      </c>
      <c r="L21" s="52" t="s">
        <v>41</v>
      </c>
      <c r="M21" s="52" t="s">
        <v>122</v>
      </c>
      <c r="N21" s="53" t="s">
        <v>117</v>
      </c>
      <c r="O21" s="53" t="s">
        <v>123</v>
      </c>
      <c r="P21" s="53" t="s">
        <v>124</v>
      </c>
      <c r="Q21" s="54">
        <v>180000</v>
      </c>
      <c r="R21" s="54">
        <v>500</v>
      </c>
      <c r="S21" s="55">
        <v>0.056</v>
      </c>
      <c r="T21" s="56">
        <f t="shared" ref="T20:T35" si="21">ROUND(U21/Q21,2)</f>
        <v>28</v>
      </c>
      <c r="U21" s="56">
        <v>5040000</v>
      </c>
      <c r="V21" s="56">
        <f t="shared" si="16"/>
        <v>2016000</v>
      </c>
      <c r="W21" s="57">
        <v>0.4</v>
      </c>
      <c r="X21" s="56">
        <f t="shared" ref="X20:X35" si="22">ROUND(U21*Y21,2)</f>
        <v>1260000</v>
      </c>
      <c r="Y21" s="58">
        <v>0.25</v>
      </c>
      <c r="Z21" s="56">
        <f t="shared" si="17"/>
        <v>504000</v>
      </c>
      <c r="AA21" s="57">
        <v>0.1</v>
      </c>
      <c r="AB21" s="56">
        <f t="shared" si="18"/>
        <v>0</v>
      </c>
      <c r="AC21" s="57">
        <v>0</v>
      </c>
      <c r="AD21" s="56">
        <f t="shared" si="19"/>
        <v>504000</v>
      </c>
      <c r="AE21" s="57">
        <v>0.1</v>
      </c>
      <c r="AF21" s="56">
        <f t="shared" si="20"/>
        <v>1260000</v>
      </c>
      <c r="AG21" s="58">
        <v>0.25</v>
      </c>
      <c r="AH21" s="62" t="s">
        <v>125</v>
      </c>
    </row>
    <row r="22" s="4" customFormat="1" ht="110" customHeight="1" spans="1:34">
      <c r="A22" s="49">
        <v>16</v>
      </c>
      <c r="B22" s="49" t="s">
        <v>34</v>
      </c>
      <c r="C22" s="49" t="s">
        <v>35</v>
      </c>
      <c r="D22" s="50" t="s">
        <v>36</v>
      </c>
      <c r="E22" s="50" t="s">
        <v>113</v>
      </c>
      <c r="F22" s="50" t="s">
        <v>113</v>
      </c>
      <c r="G22" s="50" t="s">
        <v>113</v>
      </c>
      <c r="H22" s="50" t="s">
        <v>38</v>
      </c>
      <c r="I22" s="51" t="s">
        <v>126</v>
      </c>
      <c r="J22" s="52" t="s">
        <v>53</v>
      </c>
      <c r="K22" s="52" t="s">
        <v>53</v>
      </c>
      <c r="L22" s="52" t="s">
        <v>54</v>
      </c>
      <c r="M22" s="52" t="s">
        <v>55</v>
      </c>
      <c r="N22" s="53" t="s">
        <v>56</v>
      </c>
      <c r="O22" s="53" t="s">
        <v>57</v>
      </c>
      <c r="P22" s="53" t="s">
        <v>58</v>
      </c>
      <c r="Q22" s="54">
        <v>1320</v>
      </c>
      <c r="R22" s="54">
        <v>500</v>
      </c>
      <c r="S22" s="55">
        <v>0.056</v>
      </c>
      <c r="T22" s="56">
        <f t="shared" si="21"/>
        <v>28</v>
      </c>
      <c r="U22" s="56">
        <v>36960</v>
      </c>
      <c r="V22" s="56">
        <f t="shared" si="16"/>
        <v>14784</v>
      </c>
      <c r="W22" s="57">
        <v>0.4</v>
      </c>
      <c r="X22" s="56">
        <f t="shared" si="22"/>
        <v>9240</v>
      </c>
      <c r="Y22" s="58">
        <v>0.25</v>
      </c>
      <c r="Z22" s="56">
        <f t="shared" si="17"/>
        <v>3696</v>
      </c>
      <c r="AA22" s="57">
        <v>0.1</v>
      </c>
      <c r="AB22" s="56">
        <f t="shared" si="18"/>
        <v>0</v>
      </c>
      <c r="AC22" s="57">
        <v>0</v>
      </c>
      <c r="AD22" s="56">
        <f t="shared" si="19"/>
        <v>3696</v>
      </c>
      <c r="AE22" s="57">
        <v>0.1</v>
      </c>
      <c r="AF22" s="56">
        <f t="shared" si="20"/>
        <v>9240</v>
      </c>
      <c r="AG22" s="58">
        <v>0.25</v>
      </c>
      <c r="AH22" s="62" t="s">
        <v>127</v>
      </c>
    </row>
    <row r="23" s="4" customFormat="1" ht="110" customHeight="1" spans="1:34">
      <c r="A23" s="49">
        <v>17</v>
      </c>
      <c r="B23" s="49" t="s">
        <v>34</v>
      </c>
      <c r="C23" s="49" t="s">
        <v>35</v>
      </c>
      <c r="D23" s="50" t="s">
        <v>36</v>
      </c>
      <c r="E23" s="50" t="s">
        <v>113</v>
      </c>
      <c r="F23" s="50" t="s">
        <v>113</v>
      </c>
      <c r="G23" s="50" t="s">
        <v>113</v>
      </c>
      <c r="H23" s="50" t="s">
        <v>38</v>
      </c>
      <c r="I23" s="51" t="s">
        <v>128</v>
      </c>
      <c r="J23" s="52" t="s">
        <v>67</v>
      </c>
      <c r="K23" s="52" t="s">
        <v>67</v>
      </c>
      <c r="L23" s="52" t="s">
        <v>129</v>
      </c>
      <c r="M23" s="52" t="s">
        <v>130</v>
      </c>
      <c r="N23" s="53" t="s">
        <v>57</v>
      </c>
      <c r="O23" s="53" t="s">
        <v>131</v>
      </c>
      <c r="P23" s="53" t="s">
        <v>132</v>
      </c>
      <c r="Q23" s="54">
        <v>75000</v>
      </c>
      <c r="R23" s="54">
        <v>500</v>
      </c>
      <c r="S23" s="55">
        <v>0.056</v>
      </c>
      <c r="T23" s="56">
        <f t="shared" si="21"/>
        <v>28</v>
      </c>
      <c r="U23" s="56">
        <v>2100000</v>
      </c>
      <c r="V23" s="56">
        <f t="shared" si="16"/>
        <v>840000</v>
      </c>
      <c r="W23" s="57">
        <v>0.4</v>
      </c>
      <c r="X23" s="56">
        <f t="shared" si="22"/>
        <v>525000</v>
      </c>
      <c r="Y23" s="58">
        <v>0.25</v>
      </c>
      <c r="Z23" s="56">
        <f t="shared" si="17"/>
        <v>210000</v>
      </c>
      <c r="AA23" s="57">
        <v>0.1</v>
      </c>
      <c r="AB23" s="56">
        <f t="shared" si="18"/>
        <v>0</v>
      </c>
      <c r="AC23" s="57">
        <v>0</v>
      </c>
      <c r="AD23" s="56">
        <f t="shared" si="19"/>
        <v>210000</v>
      </c>
      <c r="AE23" s="57">
        <v>0.1</v>
      </c>
      <c r="AF23" s="56">
        <f t="shared" si="20"/>
        <v>525000</v>
      </c>
      <c r="AG23" s="58">
        <v>0.25</v>
      </c>
      <c r="AH23" s="62" t="s">
        <v>133</v>
      </c>
    </row>
    <row r="24" s="4" customFormat="1" ht="110" customHeight="1" spans="1:34">
      <c r="A24" s="49">
        <v>18</v>
      </c>
      <c r="B24" s="49" t="s">
        <v>34</v>
      </c>
      <c r="C24" s="49" t="s">
        <v>35</v>
      </c>
      <c r="D24" s="50" t="s">
        <v>36</v>
      </c>
      <c r="E24" s="50" t="s">
        <v>113</v>
      </c>
      <c r="F24" s="50" t="s">
        <v>113</v>
      </c>
      <c r="G24" s="50" t="s">
        <v>113</v>
      </c>
      <c r="H24" s="50" t="s">
        <v>38</v>
      </c>
      <c r="I24" s="51" t="s">
        <v>134</v>
      </c>
      <c r="J24" s="52" t="s">
        <v>60</v>
      </c>
      <c r="K24" s="52" t="s">
        <v>60</v>
      </c>
      <c r="L24" s="52" t="s">
        <v>61</v>
      </c>
      <c r="M24" s="52" t="s">
        <v>62</v>
      </c>
      <c r="N24" s="53" t="s">
        <v>63</v>
      </c>
      <c r="O24" s="53" t="s">
        <v>64</v>
      </c>
      <c r="P24" s="53" t="s">
        <v>65</v>
      </c>
      <c r="Q24" s="54">
        <v>920</v>
      </c>
      <c r="R24" s="54">
        <v>500</v>
      </c>
      <c r="S24" s="55">
        <v>0.056</v>
      </c>
      <c r="T24" s="56">
        <f t="shared" si="21"/>
        <v>28</v>
      </c>
      <c r="U24" s="56">
        <v>25760</v>
      </c>
      <c r="V24" s="56">
        <f t="shared" si="16"/>
        <v>10304</v>
      </c>
      <c r="W24" s="57">
        <v>0.4</v>
      </c>
      <c r="X24" s="56">
        <f t="shared" si="22"/>
        <v>6440</v>
      </c>
      <c r="Y24" s="58">
        <v>0.25</v>
      </c>
      <c r="Z24" s="56">
        <f t="shared" si="17"/>
        <v>2576</v>
      </c>
      <c r="AA24" s="57">
        <v>0.1</v>
      </c>
      <c r="AB24" s="56">
        <f t="shared" si="18"/>
        <v>0</v>
      </c>
      <c r="AC24" s="57">
        <v>0</v>
      </c>
      <c r="AD24" s="56">
        <f t="shared" si="19"/>
        <v>2576</v>
      </c>
      <c r="AE24" s="57">
        <v>0.1</v>
      </c>
      <c r="AF24" s="56">
        <f t="shared" si="20"/>
        <v>6440</v>
      </c>
      <c r="AG24" s="58">
        <v>0.25</v>
      </c>
      <c r="AH24" s="63" t="s">
        <v>135</v>
      </c>
    </row>
    <row r="25" s="4" customFormat="1" ht="110" customHeight="1" spans="1:34">
      <c r="A25" s="49">
        <v>19</v>
      </c>
      <c r="B25" s="49" t="s">
        <v>34</v>
      </c>
      <c r="C25" s="49" t="s">
        <v>35</v>
      </c>
      <c r="D25" s="50" t="s">
        <v>36</v>
      </c>
      <c r="E25" s="50" t="s">
        <v>113</v>
      </c>
      <c r="F25" s="50" t="s">
        <v>113</v>
      </c>
      <c r="G25" s="50" t="s">
        <v>113</v>
      </c>
      <c r="H25" s="50" t="s">
        <v>38</v>
      </c>
      <c r="I25" s="51" t="s">
        <v>136</v>
      </c>
      <c r="J25" s="52" t="s">
        <v>47</v>
      </c>
      <c r="K25" s="52" t="s">
        <v>47</v>
      </c>
      <c r="L25" s="52" t="str">
        <f>VLOOKUP(I25,[1]附件2.保单明细表!$A:$N,14,0)</f>
        <v>广东省云浮市罗定市素龙街道花果山3号</v>
      </c>
      <c r="M25" s="52" t="s">
        <v>137</v>
      </c>
      <c r="N25" s="53" t="s">
        <v>77</v>
      </c>
      <c r="O25" s="53" t="s">
        <v>138</v>
      </c>
      <c r="P25" s="53" t="s">
        <v>139</v>
      </c>
      <c r="Q25" s="54">
        <v>21500</v>
      </c>
      <c r="R25" s="54">
        <v>500</v>
      </c>
      <c r="S25" s="55">
        <v>0.056</v>
      </c>
      <c r="T25" s="56">
        <f t="shared" si="21"/>
        <v>28</v>
      </c>
      <c r="U25" s="56">
        <v>602000</v>
      </c>
      <c r="V25" s="56">
        <f t="shared" si="16"/>
        <v>240800</v>
      </c>
      <c r="W25" s="57">
        <v>0.4</v>
      </c>
      <c r="X25" s="56">
        <f t="shared" si="22"/>
        <v>150500</v>
      </c>
      <c r="Y25" s="58">
        <v>0.25</v>
      </c>
      <c r="Z25" s="56">
        <f t="shared" si="17"/>
        <v>60200</v>
      </c>
      <c r="AA25" s="57">
        <v>0.1</v>
      </c>
      <c r="AB25" s="56">
        <f t="shared" si="18"/>
        <v>0</v>
      </c>
      <c r="AC25" s="57">
        <v>0</v>
      </c>
      <c r="AD25" s="56">
        <f t="shared" si="19"/>
        <v>60200</v>
      </c>
      <c r="AE25" s="57">
        <v>0.1</v>
      </c>
      <c r="AF25" s="56">
        <f t="shared" si="20"/>
        <v>150500</v>
      </c>
      <c r="AG25" s="58">
        <v>0.25</v>
      </c>
      <c r="AH25" s="62" t="s">
        <v>140</v>
      </c>
    </row>
    <row r="26" s="4" customFormat="1" ht="110" customHeight="1" spans="1:34">
      <c r="A26" s="49">
        <v>20</v>
      </c>
      <c r="B26" s="49" t="s">
        <v>34</v>
      </c>
      <c r="C26" s="49" t="s">
        <v>35</v>
      </c>
      <c r="D26" s="50" t="s">
        <v>36</v>
      </c>
      <c r="E26" s="50" t="s">
        <v>113</v>
      </c>
      <c r="F26" s="50" t="s">
        <v>113</v>
      </c>
      <c r="G26" s="50" t="s">
        <v>113</v>
      </c>
      <c r="H26" s="50" t="s">
        <v>38</v>
      </c>
      <c r="I26" s="51" t="s">
        <v>141</v>
      </c>
      <c r="J26" s="52" t="s">
        <v>73</v>
      </c>
      <c r="K26" s="52" t="s">
        <v>73</v>
      </c>
      <c r="L26" s="52" t="s">
        <v>74</v>
      </c>
      <c r="M26" s="52" t="s">
        <v>75</v>
      </c>
      <c r="N26" s="53" t="s">
        <v>142</v>
      </c>
      <c r="O26" s="53" t="s">
        <v>143</v>
      </c>
      <c r="P26" s="53" t="s">
        <v>144</v>
      </c>
      <c r="Q26" s="54">
        <v>19000</v>
      </c>
      <c r="R26" s="54">
        <v>500</v>
      </c>
      <c r="S26" s="55">
        <v>0.056</v>
      </c>
      <c r="T26" s="56">
        <f t="shared" si="21"/>
        <v>28</v>
      </c>
      <c r="U26" s="56">
        <v>532000</v>
      </c>
      <c r="V26" s="56">
        <f t="shared" si="16"/>
        <v>212800</v>
      </c>
      <c r="W26" s="57">
        <v>0.4</v>
      </c>
      <c r="X26" s="56">
        <f t="shared" si="22"/>
        <v>133000</v>
      </c>
      <c r="Y26" s="58">
        <v>0.25</v>
      </c>
      <c r="Z26" s="56">
        <f t="shared" si="17"/>
        <v>53200</v>
      </c>
      <c r="AA26" s="57">
        <v>0.1</v>
      </c>
      <c r="AB26" s="56">
        <f t="shared" si="18"/>
        <v>0</v>
      </c>
      <c r="AC26" s="57">
        <v>0</v>
      </c>
      <c r="AD26" s="56">
        <f t="shared" si="19"/>
        <v>53200</v>
      </c>
      <c r="AE26" s="57">
        <v>0.1</v>
      </c>
      <c r="AF26" s="56">
        <f t="shared" si="20"/>
        <v>133000</v>
      </c>
      <c r="AG26" s="58">
        <v>0.25</v>
      </c>
      <c r="AH26" s="62" t="s">
        <v>145</v>
      </c>
    </row>
    <row r="27" s="4" customFormat="1" ht="110" customHeight="1" spans="1:34">
      <c r="A27" s="49">
        <v>21</v>
      </c>
      <c r="B27" s="49" t="s">
        <v>34</v>
      </c>
      <c r="C27" s="49" t="s">
        <v>35</v>
      </c>
      <c r="D27" s="50" t="s">
        <v>36</v>
      </c>
      <c r="E27" s="50" t="s">
        <v>113</v>
      </c>
      <c r="F27" s="50" t="s">
        <v>113</v>
      </c>
      <c r="G27" s="50" t="s">
        <v>113</v>
      </c>
      <c r="H27" s="50" t="s">
        <v>38</v>
      </c>
      <c r="I27" s="51" t="s">
        <v>146</v>
      </c>
      <c r="J27" s="52" t="s">
        <v>80</v>
      </c>
      <c r="K27" s="52" t="s">
        <v>80</v>
      </c>
      <c r="L27" s="52" t="s">
        <v>81</v>
      </c>
      <c r="M27" s="52" t="s">
        <v>82</v>
      </c>
      <c r="N27" s="53" t="s">
        <v>83</v>
      </c>
      <c r="O27" s="53" t="s">
        <v>84</v>
      </c>
      <c r="P27" s="53" t="s">
        <v>85</v>
      </c>
      <c r="Q27" s="54">
        <v>3000</v>
      </c>
      <c r="R27" s="54">
        <v>500</v>
      </c>
      <c r="S27" s="55">
        <v>0.056</v>
      </c>
      <c r="T27" s="56">
        <f t="shared" si="21"/>
        <v>28</v>
      </c>
      <c r="U27" s="56">
        <v>84000</v>
      </c>
      <c r="V27" s="56">
        <f t="shared" si="16"/>
        <v>33600</v>
      </c>
      <c r="W27" s="57">
        <v>0.4</v>
      </c>
      <c r="X27" s="56">
        <f t="shared" si="22"/>
        <v>21000</v>
      </c>
      <c r="Y27" s="58">
        <v>0.25</v>
      </c>
      <c r="Z27" s="56">
        <f t="shared" si="17"/>
        <v>8400</v>
      </c>
      <c r="AA27" s="57">
        <v>0.1</v>
      </c>
      <c r="AB27" s="56">
        <f t="shared" si="18"/>
        <v>0</v>
      </c>
      <c r="AC27" s="57">
        <v>0</v>
      </c>
      <c r="AD27" s="56">
        <f t="shared" si="19"/>
        <v>8400</v>
      </c>
      <c r="AE27" s="57">
        <v>0.1</v>
      </c>
      <c r="AF27" s="56">
        <f t="shared" si="20"/>
        <v>21000</v>
      </c>
      <c r="AG27" s="58">
        <v>0.25</v>
      </c>
      <c r="AH27" s="62" t="s">
        <v>147</v>
      </c>
    </row>
    <row r="28" s="4" customFormat="1" ht="110" customHeight="1" spans="1:34">
      <c r="A28" s="49">
        <v>22</v>
      </c>
      <c r="B28" s="49" t="s">
        <v>34</v>
      </c>
      <c r="C28" s="49" t="s">
        <v>35</v>
      </c>
      <c r="D28" s="50" t="s">
        <v>36</v>
      </c>
      <c r="E28" s="50" t="s">
        <v>113</v>
      </c>
      <c r="F28" s="50" t="s">
        <v>113</v>
      </c>
      <c r="G28" s="50" t="s">
        <v>113</v>
      </c>
      <c r="H28" s="50" t="s">
        <v>38</v>
      </c>
      <c r="I28" s="51" t="s">
        <v>148</v>
      </c>
      <c r="J28" s="52" t="s">
        <v>40</v>
      </c>
      <c r="K28" s="52" t="s">
        <v>40</v>
      </c>
      <c r="L28" s="52" t="s">
        <v>87</v>
      </c>
      <c r="M28" s="52" t="s">
        <v>149</v>
      </c>
      <c r="N28" s="53" t="s">
        <v>89</v>
      </c>
      <c r="O28" s="53" t="s">
        <v>90</v>
      </c>
      <c r="P28" s="53" t="s">
        <v>91</v>
      </c>
      <c r="Q28" s="54">
        <v>150000</v>
      </c>
      <c r="R28" s="54">
        <v>500</v>
      </c>
      <c r="S28" s="55">
        <v>0.056</v>
      </c>
      <c r="T28" s="56">
        <f t="shared" si="21"/>
        <v>28</v>
      </c>
      <c r="U28" s="56">
        <v>4200000</v>
      </c>
      <c r="V28" s="56">
        <f t="shared" si="16"/>
        <v>1680000</v>
      </c>
      <c r="W28" s="57">
        <v>0.4</v>
      </c>
      <c r="X28" s="56">
        <f t="shared" si="22"/>
        <v>1050000</v>
      </c>
      <c r="Y28" s="58">
        <v>0.25</v>
      </c>
      <c r="Z28" s="56">
        <f t="shared" si="17"/>
        <v>420000</v>
      </c>
      <c r="AA28" s="57">
        <v>0.1</v>
      </c>
      <c r="AB28" s="56">
        <f t="shared" si="18"/>
        <v>0</v>
      </c>
      <c r="AC28" s="57">
        <v>0</v>
      </c>
      <c r="AD28" s="56">
        <f t="shared" si="19"/>
        <v>420000</v>
      </c>
      <c r="AE28" s="57">
        <v>0.1</v>
      </c>
      <c r="AF28" s="56">
        <f t="shared" si="20"/>
        <v>1050000</v>
      </c>
      <c r="AG28" s="58">
        <v>0.25</v>
      </c>
      <c r="AH28" s="62" t="s">
        <v>150</v>
      </c>
    </row>
    <row r="29" s="4" customFormat="1" ht="110" customHeight="1" spans="1:34">
      <c r="A29" s="49">
        <v>23</v>
      </c>
      <c r="B29" s="49" t="s">
        <v>34</v>
      </c>
      <c r="C29" s="49" t="s">
        <v>35</v>
      </c>
      <c r="D29" s="50" t="s">
        <v>36</v>
      </c>
      <c r="E29" s="50" t="s">
        <v>113</v>
      </c>
      <c r="F29" s="50" t="s">
        <v>113</v>
      </c>
      <c r="G29" s="50" t="s">
        <v>113</v>
      </c>
      <c r="H29" s="50" t="s">
        <v>38</v>
      </c>
      <c r="I29" s="51" t="s">
        <v>151</v>
      </c>
      <c r="J29" s="52" t="s">
        <v>99</v>
      </c>
      <c r="K29" s="52" t="s">
        <v>99</v>
      </c>
      <c r="L29" s="52" t="s">
        <v>100</v>
      </c>
      <c r="M29" s="52" t="s">
        <v>101</v>
      </c>
      <c r="N29" s="53" t="s">
        <v>90</v>
      </c>
      <c r="O29" s="53" t="s">
        <v>102</v>
      </c>
      <c r="P29" s="53" t="s">
        <v>103</v>
      </c>
      <c r="Q29" s="54">
        <v>8750</v>
      </c>
      <c r="R29" s="54">
        <v>500</v>
      </c>
      <c r="S29" s="55">
        <v>0.056</v>
      </c>
      <c r="T29" s="56">
        <f t="shared" si="21"/>
        <v>28</v>
      </c>
      <c r="U29" s="56">
        <v>245000</v>
      </c>
      <c r="V29" s="56">
        <f t="shared" si="16"/>
        <v>98000</v>
      </c>
      <c r="W29" s="57">
        <v>0.4</v>
      </c>
      <c r="X29" s="56">
        <f t="shared" si="22"/>
        <v>61250</v>
      </c>
      <c r="Y29" s="58">
        <v>0.25</v>
      </c>
      <c r="Z29" s="56">
        <f t="shared" si="17"/>
        <v>24500</v>
      </c>
      <c r="AA29" s="57">
        <v>0.1</v>
      </c>
      <c r="AB29" s="56">
        <f t="shared" si="18"/>
        <v>0</v>
      </c>
      <c r="AC29" s="57">
        <v>0</v>
      </c>
      <c r="AD29" s="56">
        <f t="shared" si="19"/>
        <v>24500</v>
      </c>
      <c r="AE29" s="57">
        <v>0.1</v>
      </c>
      <c r="AF29" s="56">
        <f t="shared" si="20"/>
        <v>61250</v>
      </c>
      <c r="AG29" s="58">
        <v>0.25</v>
      </c>
      <c r="AH29" s="62" t="s">
        <v>152</v>
      </c>
    </row>
    <row r="30" s="4" customFormat="1" ht="110" customHeight="1" spans="1:34">
      <c r="A30" s="49">
        <v>24</v>
      </c>
      <c r="B30" s="49" t="s">
        <v>34</v>
      </c>
      <c r="C30" s="49" t="s">
        <v>35</v>
      </c>
      <c r="D30" s="50" t="s">
        <v>36</v>
      </c>
      <c r="E30" s="50" t="s">
        <v>113</v>
      </c>
      <c r="F30" s="50" t="s">
        <v>113</v>
      </c>
      <c r="G30" s="50" t="s">
        <v>113</v>
      </c>
      <c r="H30" s="50" t="s">
        <v>38</v>
      </c>
      <c r="I30" s="51" t="s">
        <v>153</v>
      </c>
      <c r="J30" s="52" t="s">
        <v>105</v>
      </c>
      <c r="K30" s="52" t="s">
        <v>105</v>
      </c>
      <c r="L30" s="52" t="s">
        <v>106</v>
      </c>
      <c r="M30" s="52" t="s">
        <v>107</v>
      </c>
      <c r="N30" s="53" t="s">
        <v>89</v>
      </c>
      <c r="O30" s="53" t="s">
        <v>102</v>
      </c>
      <c r="P30" s="53" t="s">
        <v>108</v>
      </c>
      <c r="Q30" s="54">
        <v>2500</v>
      </c>
      <c r="R30" s="54">
        <v>500</v>
      </c>
      <c r="S30" s="55">
        <v>0.056</v>
      </c>
      <c r="T30" s="56">
        <f t="shared" si="21"/>
        <v>28</v>
      </c>
      <c r="U30" s="56">
        <v>70000</v>
      </c>
      <c r="V30" s="56">
        <f t="shared" si="16"/>
        <v>28000</v>
      </c>
      <c r="W30" s="57">
        <v>0.4</v>
      </c>
      <c r="X30" s="56">
        <f t="shared" si="22"/>
        <v>17500</v>
      </c>
      <c r="Y30" s="58">
        <v>0.25</v>
      </c>
      <c r="Z30" s="56">
        <f t="shared" si="17"/>
        <v>7000</v>
      </c>
      <c r="AA30" s="57">
        <v>0.1</v>
      </c>
      <c r="AB30" s="56">
        <f t="shared" si="18"/>
        <v>0</v>
      </c>
      <c r="AC30" s="57">
        <v>0</v>
      </c>
      <c r="AD30" s="56">
        <f t="shared" si="19"/>
        <v>7000</v>
      </c>
      <c r="AE30" s="57">
        <v>0.1</v>
      </c>
      <c r="AF30" s="56">
        <f t="shared" si="20"/>
        <v>17500</v>
      </c>
      <c r="AG30" s="58">
        <v>0.25</v>
      </c>
      <c r="AH30" s="62" t="s">
        <v>154</v>
      </c>
    </row>
    <row r="31" s="4" customFormat="1" ht="110" customHeight="1" spans="1:34">
      <c r="A31" s="49">
        <v>25</v>
      </c>
      <c r="B31" s="49" t="s">
        <v>34</v>
      </c>
      <c r="C31" s="49" t="s">
        <v>35</v>
      </c>
      <c r="D31" s="50" t="s">
        <v>36</v>
      </c>
      <c r="E31" s="50" t="s">
        <v>113</v>
      </c>
      <c r="F31" s="50" t="s">
        <v>113</v>
      </c>
      <c r="G31" s="50" t="s">
        <v>113</v>
      </c>
      <c r="H31" s="50" t="s">
        <v>38</v>
      </c>
      <c r="I31" s="51" t="s">
        <v>155</v>
      </c>
      <c r="J31" s="52" t="s">
        <v>110</v>
      </c>
      <c r="K31" s="52" t="s">
        <v>110</v>
      </c>
      <c r="L31" s="52" t="s">
        <v>111</v>
      </c>
      <c r="M31" s="52" t="s">
        <v>156</v>
      </c>
      <c r="N31" s="53" t="s">
        <v>102</v>
      </c>
      <c r="O31" s="53" t="s">
        <v>102</v>
      </c>
      <c r="P31" s="53" t="s">
        <v>103</v>
      </c>
      <c r="Q31" s="54">
        <v>5000</v>
      </c>
      <c r="R31" s="54">
        <v>500</v>
      </c>
      <c r="S31" s="55">
        <v>0.056</v>
      </c>
      <c r="T31" s="56">
        <f t="shared" si="21"/>
        <v>28</v>
      </c>
      <c r="U31" s="56">
        <v>140000</v>
      </c>
      <c r="V31" s="56">
        <f t="shared" si="16"/>
        <v>56000</v>
      </c>
      <c r="W31" s="57">
        <v>0.4</v>
      </c>
      <c r="X31" s="56">
        <f t="shared" si="22"/>
        <v>35000</v>
      </c>
      <c r="Y31" s="58">
        <v>0.25</v>
      </c>
      <c r="Z31" s="56">
        <f t="shared" si="17"/>
        <v>14000</v>
      </c>
      <c r="AA31" s="57">
        <v>0.1</v>
      </c>
      <c r="AB31" s="56">
        <f t="shared" si="18"/>
        <v>0</v>
      </c>
      <c r="AC31" s="57">
        <v>0</v>
      </c>
      <c r="AD31" s="56">
        <f t="shared" si="19"/>
        <v>14000</v>
      </c>
      <c r="AE31" s="57">
        <v>0.1</v>
      </c>
      <c r="AF31" s="56">
        <f t="shared" si="20"/>
        <v>35000</v>
      </c>
      <c r="AG31" s="58">
        <v>0.25</v>
      </c>
      <c r="AH31" s="62" t="s">
        <v>157</v>
      </c>
    </row>
    <row r="32" s="4" customFormat="1" ht="90" customHeight="1" spans="1:34">
      <c r="A32" s="49">
        <v>26</v>
      </c>
      <c r="B32" s="49" t="s">
        <v>34</v>
      </c>
      <c r="C32" s="49" t="s">
        <v>35</v>
      </c>
      <c r="D32" s="50" t="s">
        <v>36</v>
      </c>
      <c r="E32" s="50" t="s">
        <v>158</v>
      </c>
      <c r="F32" s="50" t="s">
        <v>158</v>
      </c>
      <c r="G32" s="50" t="s">
        <v>158</v>
      </c>
      <c r="H32" s="50" t="s">
        <v>38</v>
      </c>
      <c r="I32" s="51" t="s">
        <v>159</v>
      </c>
      <c r="J32" s="52" t="s">
        <v>160</v>
      </c>
      <c r="K32" s="52" t="s">
        <v>160</v>
      </c>
      <c r="L32" s="52" t="s">
        <v>161</v>
      </c>
      <c r="M32" s="52" t="s">
        <v>162</v>
      </c>
      <c r="N32" s="53" t="s">
        <v>163</v>
      </c>
      <c r="O32" s="53" t="s">
        <v>164</v>
      </c>
      <c r="P32" s="53" t="s">
        <v>165</v>
      </c>
      <c r="Q32" s="54">
        <v>790</v>
      </c>
      <c r="R32" s="54">
        <v>1500</v>
      </c>
      <c r="S32" s="55">
        <v>0.038</v>
      </c>
      <c r="T32" s="56">
        <f t="shared" si="21"/>
        <v>57</v>
      </c>
      <c r="U32" s="56">
        <v>45030</v>
      </c>
      <c r="V32" s="56">
        <f t="shared" si="16"/>
        <v>18012</v>
      </c>
      <c r="W32" s="57">
        <v>0.4</v>
      </c>
      <c r="X32" s="56">
        <f t="shared" si="22"/>
        <v>11257.5</v>
      </c>
      <c r="Y32" s="58">
        <v>0.25</v>
      </c>
      <c r="Z32" s="56">
        <f t="shared" si="17"/>
        <v>4503</v>
      </c>
      <c r="AA32" s="57">
        <v>0.1</v>
      </c>
      <c r="AB32" s="56">
        <f t="shared" si="18"/>
        <v>0</v>
      </c>
      <c r="AC32" s="57">
        <v>0</v>
      </c>
      <c r="AD32" s="56">
        <f t="shared" si="19"/>
        <v>4503</v>
      </c>
      <c r="AE32" s="57">
        <v>0.1</v>
      </c>
      <c r="AF32" s="56">
        <f t="shared" si="20"/>
        <v>11257.5</v>
      </c>
      <c r="AG32" s="58">
        <v>0.25</v>
      </c>
      <c r="AH32" s="59"/>
    </row>
    <row r="33" s="4" customFormat="1" ht="90" customHeight="1" spans="1:34">
      <c r="A33" s="49">
        <v>27</v>
      </c>
      <c r="B33" s="49" t="s">
        <v>34</v>
      </c>
      <c r="C33" s="49" t="s">
        <v>35</v>
      </c>
      <c r="D33" s="50" t="s">
        <v>36</v>
      </c>
      <c r="E33" s="50" t="s">
        <v>158</v>
      </c>
      <c r="F33" s="50" t="s">
        <v>158</v>
      </c>
      <c r="G33" s="50" t="s">
        <v>158</v>
      </c>
      <c r="H33" s="50" t="s">
        <v>38</v>
      </c>
      <c r="I33" s="51" t="s">
        <v>166</v>
      </c>
      <c r="J33" s="52" t="s">
        <v>40</v>
      </c>
      <c r="K33" s="52" t="s">
        <v>40</v>
      </c>
      <c r="L33" s="52" t="s">
        <v>87</v>
      </c>
      <c r="M33" s="52" t="s">
        <v>167</v>
      </c>
      <c r="N33" s="53" t="s">
        <v>168</v>
      </c>
      <c r="O33" s="53" t="s">
        <v>169</v>
      </c>
      <c r="P33" s="53" t="s">
        <v>170</v>
      </c>
      <c r="Q33" s="54">
        <v>17000</v>
      </c>
      <c r="R33" s="54">
        <v>1500</v>
      </c>
      <c r="S33" s="55">
        <v>0.038</v>
      </c>
      <c r="T33" s="56">
        <f t="shared" si="21"/>
        <v>57</v>
      </c>
      <c r="U33" s="56">
        <v>969000</v>
      </c>
      <c r="V33" s="56">
        <f t="shared" si="16"/>
        <v>387600</v>
      </c>
      <c r="W33" s="57">
        <v>0.4</v>
      </c>
      <c r="X33" s="56">
        <f t="shared" si="22"/>
        <v>242250</v>
      </c>
      <c r="Y33" s="58">
        <v>0.25</v>
      </c>
      <c r="Z33" s="56">
        <f t="shared" si="17"/>
        <v>96900</v>
      </c>
      <c r="AA33" s="57">
        <v>0.1</v>
      </c>
      <c r="AB33" s="56">
        <f t="shared" si="18"/>
        <v>0</v>
      </c>
      <c r="AC33" s="57">
        <v>0</v>
      </c>
      <c r="AD33" s="56">
        <f t="shared" si="19"/>
        <v>96900</v>
      </c>
      <c r="AE33" s="57">
        <v>0.1</v>
      </c>
      <c r="AF33" s="56">
        <f t="shared" si="20"/>
        <v>242250</v>
      </c>
      <c r="AG33" s="58">
        <v>0.25</v>
      </c>
      <c r="AH33" s="59"/>
    </row>
    <row r="34" s="4" customFormat="1" ht="90" customHeight="1" spans="1:34">
      <c r="A34" s="49">
        <v>28</v>
      </c>
      <c r="B34" s="49" t="s">
        <v>34</v>
      </c>
      <c r="C34" s="49" t="s">
        <v>35</v>
      </c>
      <c r="D34" s="50" t="s">
        <v>36</v>
      </c>
      <c r="E34" s="50" t="s">
        <v>158</v>
      </c>
      <c r="F34" s="50" t="s">
        <v>158</v>
      </c>
      <c r="G34" s="50" t="s">
        <v>158</v>
      </c>
      <c r="H34" s="50" t="s">
        <v>38</v>
      </c>
      <c r="I34" s="51" t="s">
        <v>171</v>
      </c>
      <c r="J34" s="52" t="s">
        <v>160</v>
      </c>
      <c r="K34" s="52" t="s">
        <v>160</v>
      </c>
      <c r="L34" s="52" t="s">
        <v>161</v>
      </c>
      <c r="M34" s="52" t="s">
        <v>162</v>
      </c>
      <c r="N34" s="53" t="s">
        <v>57</v>
      </c>
      <c r="O34" s="53" t="s">
        <v>63</v>
      </c>
      <c r="P34" s="53" t="s">
        <v>172</v>
      </c>
      <c r="Q34" s="54">
        <v>845</v>
      </c>
      <c r="R34" s="54">
        <v>1500</v>
      </c>
      <c r="S34" s="55">
        <v>0.038</v>
      </c>
      <c r="T34" s="56">
        <f t="shared" si="21"/>
        <v>57</v>
      </c>
      <c r="U34" s="56">
        <v>48165</v>
      </c>
      <c r="V34" s="56">
        <f t="shared" si="16"/>
        <v>19266</v>
      </c>
      <c r="W34" s="57">
        <v>0.4</v>
      </c>
      <c r="X34" s="56">
        <f t="shared" si="22"/>
        <v>12041.25</v>
      </c>
      <c r="Y34" s="58">
        <v>0.25</v>
      </c>
      <c r="Z34" s="56">
        <f t="shared" si="17"/>
        <v>4816.5</v>
      </c>
      <c r="AA34" s="57">
        <v>0.1</v>
      </c>
      <c r="AB34" s="56">
        <f t="shared" si="18"/>
        <v>0</v>
      </c>
      <c r="AC34" s="57">
        <v>0</v>
      </c>
      <c r="AD34" s="56">
        <f t="shared" si="19"/>
        <v>4816.5</v>
      </c>
      <c r="AE34" s="57">
        <v>0.1</v>
      </c>
      <c r="AF34" s="56">
        <f t="shared" si="20"/>
        <v>12041.25</v>
      </c>
      <c r="AG34" s="58">
        <v>0.25</v>
      </c>
      <c r="AH34" s="59"/>
    </row>
    <row r="35" s="4" customFormat="1" ht="99" customHeight="1" spans="1:34">
      <c r="A35" s="49">
        <v>29</v>
      </c>
      <c r="B35" s="49" t="s">
        <v>34</v>
      </c>
      <c r="C35" s="49" t="s">
        <v>35</v>
      </c>
      <c r="D35" s="50" t="s">
        <v>36</v>
      </c>
      <c r="E35" s="50" t="s">
        <v>158</v>
      </c>
      <c r="F35" s="50" t="s">
        <v>158</v>
      </c>
      <c r="G35" s="50" t="s">
        <v>158</v>
      </c>
      <c r="H35" s="50" t="s">
        <v>38</v>
      </c>
      <c r="I35" s="51" t="s">
        <v>173</v>
      </c>
      <c r="J35" s="52" t="s">
        <v>67</v>
      </c>
      <c r="K35" s="52" t="s">
        <v>67</v>
      </c>
      <c r="L35" s="52" t="s">
        <v>68</v>
      </c>
      <c r="M35" s="52" t="s">
        <v>174</v>
      </c>
      <c r="N35" s="53" t="s">
        <v>57</v>
      </c>
      <c r="O35" s="53" t="s">
        <v>131</v>
      </c>
      <c r="P35" s="53" t="s">
        <v>132</v>
      </c>
      <c r="Q35" s="54">
        <v>50012</v>
      </c>
      <c r="R35" s="54">
        <v>1500</v>
      </c>
      <c r="S35" s="55">
        <v>0.038</v>
      </c>
      <c r="T35" s="56">
        <f t="shared" si="21"/>
        <v>57</v>
      </c>
      <c r="U35" s="56">
        <v>2850684</v>
      </c>
      <c r="V35" s="56">
        <f t="shared" si="16"/>
        <v>1140273.6</v>
      </c>
      <c r="W35" s="57">
        <v>0.4</v>
      </c>
      <c r="X35" s="56">
        <f t="shared" si="22"/>
        <v>712671</v>
      </c>
      <c r="Y35" s="58">
        <v>0.25</v>
      </c>
      <c r="Z35" s="56">
        <f t="shared" si="17"/>
        <v>285068.4</v>
      </c>
      <c r="AA35" s="57">
        <v>0.1</v>
      </c>
      <c r="AB35" s="56">
        <f t="shared" si="18"/>
        <v>0</v>
      </c>
      <c r="AC35" s="57">
        <v>0</v>
      </c>
      <c r="AD35" s="56">
        <f t="shared" si="19"/>
        <v>285068.4</v>
      </c>
      <c r="AE35" s="57">
        <v>0.1</v>
      </c>
      <c r="AF35" s="56">
        <f t="shared" si="20"/>
        <v>712671</v>
      </c>
      <c r="AG35" s="58">
        <v>0.25</v>
      </c>
      <c r="AH35" s="59"/>
    </row>
    <row r="36" s="4" customFormat="1" ht="106" customHeight="1" spans="1:34">
      <c r="A36" s="49">
        <v>30</v>
      </c>
      <c r="B36" s="49" t="s">
        <v>34</v>
      </c>
      <c r="C36" s="49" t="s">
        <v>35</v>
      </c>
      <c r="D36" s="50" t="s">
        <v>36</v>
      </c>
      <c r="E36" s="50" t="s">
        <v>158</v>
      </c>
      <c r="F36" s="50" t="s">
        <v>158</v>
      </c>
      <c r="G36" s="50" t="s">
        <v>158</v>
      </c>
      <c r="H36" s="50" t="s">
        <v>38</v>
      </c>
      <c r="I36" s="51" t="s">
        <v>175</v>
      </c>
      <c r="J36" s="52" t="s">
        <v>176</v>
      </c>
      <c r="K36" s="52" t="s">
        <v>176</v>
      </c>
      <c r="L36" s="52" t="s">
        <v>177</v>
      </c>
      <c r="M36" s="52" t="s">
        <v>178</v>
      </c>
      <c r="N36" s="53" t="s">
        <v>179</v>
      </c>
      <c r="O36" s="53" t="s">
        <v>63</v>
      </c>
      <c r="P36" s="53" t="s">
        <v>180</v>
      </c>
      <c r="Q36" s="54">
        <v>756</v>
      </c>
      <c r="R36" s="54">
        <v>1500</v>
      </c>
      <c r="S36" s="55">
        <v>0.038</v>
      </c>
      <c r="T36" s="56">
        <f t="shared" ref="T36:T47" si="23">ROUND(U36/Q36,2)</f>
        <v>57</v>
      </c>
      <c r="U36" s="56">
        <v>43092</v>
      </c>
      <c r="V36" s="56">
        <f t="shared" ref="V36:V47" si="24">ROUND(U36*W36,2)</f>
        <v>17236.8</v>
      </c>
      <c r="W36" s="57">
        <v>0.4</v>
      </c>
      <c r="X36" s="56">
        <f t="shared" ref="X36:X47" si="25">ROUND(U36*Y36,2)</f>
        <v>10773</v>
      </c>
      <c r="Y36" s="58">
        <v>0.25</v>
      </c>
      <c r="Z36" s="56">
        <f t="shared" ref="Z36:Z47" si="26">AB36+AD36</f>
        <v>4309.2</v>
      </c>
      <c r="AA36" s="57">
        <v>0.1</v>
      </c>
      <c r="AB36" s="56">
        <f t="shared" ref="AB36:AB47" si="27">ROUND(U36*AC36,2)</f>
        <v>0</v>
      </c>
      <c r="AC36" s="57">
        <v>0</v>
      </c>
      <c r="AD36" s="56">
        <f t="shared" ref="AD36:AD47" si="28">ROUND(U36*AE36,2)</f>
        <v>4309.2</v>
      </c>
      <c r="AE36" s="57">
        <v>0.1</v>
      </c>
      <c r="AF36" s="56">
        <f t="shared" ref="AF36:AF47" si="29">U36*AG36</f>
        <v>10773</v>
      </c>
      <c r="AG36" s="58">
        <v>0.25</v>
      </c>
      <c r="AH36" s="59"/>
    </row>
    <row r="37" s="4" customFormat="1" ht="90" customHeight="1" spans="1:34">
      <c r="A37" s="49">
        <v>31</v>
      </c>
      <c r="B37" s="49" t="s">
        <v>34</v>
      </c>
      <c r="C37" s="49" t="s">
        <v>35</v>
      </c>
      <c r="D37" s="50" t="s">
        <v>36</v>
      </c>
      <c r="E37" s="50" t="s">
        <v>158</v>
      </c>
      <c r="F37" s="50" t="s">
        <v>158</v>
      </c>
      <c r="G37" s="50" t="s">
        <v>158</v>
      </c>
      <c r="H37" s="50" t="s">
        <v>38</v>
      </c>
      <c r="I37" s="51" t="s">
        <v>181</v>
      </c>
      <c r="J37" s="52" t="s">
        <v>60</v>
      </c>
      <c r="K37" s="52" t="s">
        <v>60</v>
      </c>
      <c r="L37" s="52" t="s">
        <v>61</v>
      </c>
      <c r="M37" s="52" t="s">
        <v>62</v>
      </c>
      <c r="N37" s="53" t="s">
        <v>63</v>
      </c>
      <c r="O37" s="53" t="s">
        <v>64</v>
      </c>
      <c r="P37" s="53" t="s">
        <v>65</v>
      </c>
      <c r="Q37" s="54">
        <v>874</v>
      </c>
      <c r="R37" s="54">
        <v>1500</v>
      </c>
      <c r="S37" s="55">
        <v>0.038</v>
      </c>
      <c r="T37" s="56">
        <f t="shared" si="23"/>
        <v>57</v>
      </c>
      <c r="U37" s="56">
        <v>49818</v>
      </c>
      <c r="V37" s="56">
        <f t="shared" si="24"/>
        <v>19927.2</v>
      </c>
      <c r="W37" s="57">
        <v>0.4</v>
      </c>
      <c r="X37" s="56">
        <f t="shared" si="25"/>
        <v>12454.5</v>
      </c>
      <c r="Y37" s="58">
        <v>0.25</v>
      </c>
      <c r="Z37" s="56">
        <f t="shared" si="26"/>
        <v>4981.8</v>
      </c>
      <c r="AA37" s="57">
        <v>0.1</v>
      </c>
      <c r="AB37" s="56">
        <f t="shared" si="27"/>
        <v>0</v>
      </c>
      <c r="AC37" s="57">
        <v>0</v>
      </c>
      <c r="AD37" s="56">
        <f t="shared" si="28"/>
        <v>4981.8</v>
      </c>
      <c r="AE37" s="57">
        <v>0.1</v>
      </c>
      <c r="AF37" s="56">
        <f t="shared" si="29"/>
        <v>12454.5</v>
      </c>
      <c r="AG37" s="58">
        <v>0.25</v>
      </c>
      <c r="AH37" s="59"/>
    </row>
    <row r="38" s="4" customFormat="1" ht="90" customHeight="1" spans="1:34">
      <c r="A38" s="49">
        <v>32</v>
      </c>
      <c r="B38" s="49" t="s">
        <v>34</v>
      </c>
      <c r="C38" s="49" t="s">
        <v>35</v>
      </c>
      <c r="D38" s="50" t="s">
        <v>36</v>
      </c>
      <c r="E38" s="50" t="s">
        <v>158</v>
      </c>
      <c r="F38" s="50" t="s">
        <v>158</v>
      </c>
      <c r="G38" s="50" t="s">
        <v>158</v>
      </c>
      <c r="H38" s="50" t="s">
        <v>38</v>
      </c>
      <c r="I38" s="51" t="s">
        <v>182</v>
      </c>
      <c r="J38" s="52" t="s">
        <v>183</v>
      </c>
      <c r="K38" s="52" t="s">
        <v>183</v>
      </c>
      <c r="L38" s="52" t="str">
        <f>VLOOKUP(I38,[1]附件2.保单明细表!$A:$N,14,0)</f>
        <v>广东省云浮市罗定市附城康任湾角寨</v>
      </c>
      <c r="M38" s="52" t="s">
        <v>184</v>
      </c>
      <c r="N38" s="53" t="s">
        <v>77</v>
      </c>
      <c r="O38" s="53" t="s">
        <v>138</v>
      </c>
      <c r="P38" s="53" t="s">
        <v>139</v>
      </c>
      <c r="Q38" s="54">
        <v>977</v>
      </c>
      <c r="R38" s="54">
        <v>1500</v>
      </c>
      <c r="S38" s="55">
        <v>0.038</v>
      </c>
      <c r="T38" s="56">
        <f t="shared" si="23"/>
        <v>57</v>
      </c>
      <c r="U38" s="56">
        <v>55689</v>
      </c>
      <c r="V38" s="56">
        <f t="shared" si="24"/>
        <v>22275.6</v>
      </c>
      <c r="W38" s="57">
        <v>0.4</v>
      </c>
      <c r="X38" s="56">
        <f t="shared" si="25"/>
        <v>13922.25</v>
      </c>
      <c r="Y38" s="58">
        <v>0.25</v>
      </c>
      <c r="Z38" s="56">
        <f t="shared" si="26"/>
        <v>5568.9</v>
      </c>
      <c r="AA38" s="57">
        <v>0.1</v>
      </c>
      <c r="AB38" s="56">
        <f t="shared" si="27"/>
        <v>0</v>
      </c>
      <c r="AC38" s="57">
        <v>0</v>
      </c>
      <c r="AD38" s="56">
        <f t="shared" si="28"/>
        <v>5568.9</v>
      </c>
      <c r="AE38" s="57">
        <v>0.1</v>
      </c>
      <c r="AF38" s="56">
        <f t="shared" si="29"/>
        <v>13922.25</v>
      </c>
      <c r="AG38" s="58">
        <v>0.25</v>
      </c>
      <c r="AH38" s="59"/>
    </row>
    <row r="39" s="4" customFormat="1" ht="90" customHeight="1" spans="1:34">
      <c r="A39" s="49">
        <v>33</v>
      </c>
      <c r="B39" s="49" t="s">
        <v>34</v>
      </c>
      <c r="C39" s="49" t="s">
        <v>35</v>
      </c>
      <c r="D39" s="50" t="s">
        <v>36</v>
      </c>
      <c r="E39" s="50" t="s">
        <v>158</v>
      </c>
      <c r="F39" s="50" t="s">
        <v>158</v>
      </c>
      <c r="G39" s="50" t="s">
        <v>158</v>
      </c>
      <c r="H39" s="50" t="s">
        <v>38</v>
      </c>
      <c r="I39" s="51" t="s">
        <v>185</v>
      </c>
      <c r="J39" s="52" t="s">
        <v>40</v>
      </c>
      <c r="K39" s="52" t="s">
        <v>40</v>
      </c>
      <c r="L39" s="52" t="s">
        <v>41</v>
      </c>
      <c r="M39" s="52" t="s">
        <v>42</v>
      </c>
      <c r="N39" s="53" t="s">
        <v>186</v>
      </c>
      <c r="O39" s="53" t="s">
        <v>187</v>
      </c>
      <c r="P39" s="53" t="s">
        <v>188</v>
      </c>
      <c r="Q39" s="54">
        <v>88000</v>
      </c>
      <c r="R39" s="54">
        <v>1500</v>
      </c>
      <c r="S39" s="55">
        <v>0.038</v>
      </c>
      <c r="T39" s="56">
        <f t="shared" si="23"/>
        <v>57</v>
      </c>
      <c r="U39" s="56">
        <v>5016000</v>
      </c>
      <c r="V39" s="56">
        <f t="shared" si="24"/>
        <v>2006400</v>
      </c>
      <c r="W39" s="57">
        <v>0.4</v>
      </c>
      <c r="X39" s="56">
        <f t="shared" si="25"/>
        <v>1254000</v>
      </c>
      <c r="Y39" s="58">
        <v>0.25</v>
      </c>
      <c r="Z39" s="56">
        <f t="shared" si="26"/>
        <v>501600</v>
      </c>
      <c r="AA39" s="57">
        <v>0.1</v>
      </c>
      <c r="AB39" s="56">
        <f t="shared" si="27"/>
        <v>0</v>
      </c>
      <c r="AC39" s="57">
        <v>0</v>
      </c>
      <c r="AD39" s="56">
        <f t="shared" si="28"/>
        <v>501600</v>
      </c>
      <c r="AE39" s="57">
        <v>0.1</v>
      </c>
      <c r="AF39" s="56">
        <f t="shared" si="29"/>
        <v>1254000</v>
      </c>
      <c r="AG39" s="58">
        <v>0.25</v>
      </c>
      <c r="AH39" s="59"/>
    </row>
    <row r="40" s="4" customFormat="1" ht="90" customHeight="1" spans="1:34">
      <c r="A40" s="49">
        <v>34</v>
      </c>
      <c r="B40" s="49" t="s">
        <v>34</v>
      </c>
      <c r="C40" s="49" t="s">
        <v>35</v>
      </c>
      <c r="D40" s="50" t="s">
        <v>36</v>
      </c>
      <c r="E40" s="50" t="s">
        <v>158</v>
      </c>
      <c r="F40" s="50" t="s">
        <v>158</v>
      </c>
      <c r="G40" s="50" t="s">
        <v>158</v>
      </c>
      <c r="H40" s="50" t="s">
        <v>38</v>
      </c>
      <c r="I40" s="51" t="s">
        <v>189</v>
      </c>
      <c r="J40" s="52" t="s">
        <v>190</v>
      </c>
      <c r="K40" s="52" t="s">
        <v>190</v>
      </c>
      <c r="L40" s="52" t="s">
        <v>191</v>
      </c>
      <c r="M40" s="52" t="s">
        <v>192</v>
      </c>
      <c r="N40" s="53" t="s">
        <v>193</v>
      </c>
      <c r="O40" s="53" t="s">
        <v>194</v>
      </c>
      <c r="P40" s="53" t="s">
        <v>195</v>
      </c>
      <c r="Q40" s="54">
        <v>250</v>
      </c>
      <c r="R40" s="54">
        <v>1500</v>
      </c>
      <c r="S40" s="55">
        <v>0.038</v>
      </c>
      <c r="T40" s="56">
        <f t="shared" si="23"/>
        <v>57</v>
      </c>
      <c r="U40" s="56">
        <v>14250</v>
      </c>
      <c r="V40" s="56">
        <f t="shared" si="24"/>
        <v>5700</v>
      </c>
      <c r="W40" s="57">
        <v>0.4</v>
      </c>
      <c r="X40" s="56">
        <f t="shared" si="25"/>
        <v>3562.5</v>
      </c>
      <c r="Y40" s="58">
        <v>0.25</v>
      </c>
      <c r="Z40" s="56">
        <f t="shared" si="26"/>
        <v>1425</v>
      </c>
      <c r="AA40" s="57">
        <v>0.1</v>
      </c>
      <c r="AB40" s="56">
        <f t="shared" si="27"/>
        <v>0</v>
      </c>
      <c r="AC40" s="57">
        <v>0</v>
      </c>
      <c r="AD40" s="56">
        <f t="shared" si="28"/>
        <v>1425</v>
      </c>
      <c r="AE40" s="57">
        <v>0.1</v>
      </c>
      <c r="AF40" s="56">
        <f t="shared" si="29"/>
        <v>3562.5</v>
      </c>
      <c r="AG40" s="58">
        <v>0.25</v>
      </c>
      <c r="AH40" s="59"/>
    </row>
    <row r="41" s="4" customFormat="1" ht="90" customHeight="1" spans="1:34">
      <c r="A41" s="49">
        <v>35</v>
      </c>
      <c r="B41" s="49" t="s">
        <v>34</v>
      </c>
      <c r="C41" s="49" t="s">
        <v>35</v>
      </c>
      <c r="D41" s="50" t="s">
        <v>36</v>
      </c>
      <c r="E41" s="50" t="s">
        <v>158</v>
      </c>
      <c r="F41" s="50" t="s">
        <v>158</v>
      </c>
      <c r="G41" s="50" t="s">
        <v>158</v>
      </c>
      <c r="H41" s="50" t="s">
        <v>38</v>
      </c>
      <c r="I41" s="51" t="s">
        <v>196</v>
      </c>
      <c r="J41" s="52" t="s">
        <v>197</v>
      </c>
      <c r="K41" s="52" t="s">
        <v>197</v>
      </c>
      <c r="L41" s="52" t="s">
        <v>198</v>
      </c>
      <c r="M41" s="52" t="s">
        <v>199</v>
      </c>
      <c r="N41" s="53" t="s">
        <v>143</v>
      </c>
      <c r="O41" s="53" t="s">
        <v>200</v>
      </c>
      <c r="P41" s="53" t="s">
        <v>201</v>
      </c>
      <c r="Q41" s="54">
        <v>850</v>
      </c>
      <c r="R41" s="54">
        <v>1500</v>
      </c>
      <c r="S41" s="55">
        <v>0.038</v>
      </c>
      <c r="T41" s="56">
        <f t="shared" si="23"/>
        <v>57</v>
      </c>
      <c r="U41" s="56">
        <v>48450</v>
      </c>
      <c r="V41" s="56">
        <f t="shared" si="24"/>
        <v>19380</v>
      </c>
      <c r="W41" s="57">
        <v>0.4</v>
      </c>
      <c r="X41" s="56">
        <f t="shared" si="25"/>
        <v>12112.5</v>
      </c>
      <c r="Y41" s="58">
        <v>0.25</v>
      </c>
      <c r="Z41" s="56">
        <f t="shared" si="26"/>
        <v>4845</v>
      </c>
      <c r="AA41" s="57">
        <v>0.1</v>
      </c>
      <c r="AB41" s="56">
        <f t="shared" si="27"/>
        <v>0</v>
      </c>
      <c r="AC41" s="57">
        <v>0</v>
      </c>
      <c r="AD41" s="56">
        <f t="shared" si="28"/>
        <v>4845</v>
      </c>
      <c r="AE41" s="57">
        <v>0.1</v>
      </c>
      <c r="AF41" s="56">
        <f t="shared" si="29"/>
        <v>12112.5</v>
      </c>
      <c r="AG41" s="58">
        <v>0.25</v>
      </c>
      <c r="AH41" s="59"/>
    </row>
    <row r="42" s="4" customFormat="1" ht="90" customHeight="1" spans="1:34">
      <c r="A42" s="49">
        <v>36</v>
      </c>
      <c r="B42" s="49" t="s">
        <v>34</v>
      </c>
      <c r="C42" s="49" t="s">
        <v>35</v>
      </c>
      <c r="D42" s="50" t="s">
        <v>36</v>
      </c>
      <c r="E42" s="50" t="s">
        <v>158</v>
      </c>
      <c r="F42" s="50" t="s">
        <v>158</v>
      </c>
      <c r="G42" s="50" t="s">
        <v>158</v>
      </c>
      <c r="H42" s="50" t="s">
        <v>38</v>
      </c>
      <c r="I42" s="51" t="s">
        <v>202</v>
      </c>
      <c r="J42" s="52" t="s">
        <v>80</v>
      </c>
      <c r="K42" s="52" t="s">
        <v>80</v>
      </c>
      <c r="L42" s="52" t="s">
        <v>81</v>
      </c>
      <c r="M42" s="52" t="s">
        <v>82</v>
      </c>
      <c r="N42" s="53" t="s">
        <v>83</v>
      </c>
      <c r="O42" s="53" t="s">
        <v>84</v>
      </c>
      <c r="P42" s="53" t="s">
        <v>85</v>
      </c>
      <c r="Q42" s="54">
        <v>2850</v>
      </c>
      <c r="R42" s="54">
        <v>1500</v>
      </c>
      <c r="S42" s="55">
        <v>0.038</v>
      </c>
      <c r="T42" s="56">
        <f t="shared" si="23"/>
        <v>57</v>
      </c>
      <c r="U42" s="56">
        <v>162450</v>
      </c>
      <c r="V42" s="56">
        <f t="shared" si="24"/>
        <v>64980</v>
      </c>
      <c r="W42" s="57">
        <v>0.4</v>
      </c>
      <c r="X42" s="56">
        <f t="shared" si="25"/>
        <v>40612.5</v>
      </c>
      <c r="Y42" s="58">
        <v>0.25</v>
      </c>
      <c r="Z42" s="56">
        <f t="shared" si="26"/>
        <v>16245</v>
      </c>
      <c r="AA42" s="57">
        <v>0.1</v>
      </c>
      <c r="AB42" s="56">
        <f t="shared" si="27"/>
        <v>0</v>
      </c>
      <c r="AC42" s="57">
        <v>0</v>
      </c>
      <c r="AD42" s="56">
        <f t="shared" si="28"/>
        <v>16245</v>
      </c>
      <c r="AE42" s="57">
        <v>0.1</v>
      </c>
      <c r="AF42" s="56">
        <f t="shared" si="29"/>
        <v>40612.5</v>
      </c>
      <c r="AG42" s="58">
        <v>0.25</v>
      </c>
      <c r="AH42" s="59"/>
    </row>
    <row r="43" s="4" customFormat="1" ht="90" customHeight="1" spans="1:34">
      <c r="A43" s="49">
        <v>37</v>
      </c>
      <c r="B43" s="49" t="s">
        <v>34</v>
      </c>
      <c r="C43" s="49" t="s">
        <v>35</v>
      </c>
      <c r="D43" s="50" t="s">
        <v>36</v>
      </c>
      <c r="E43" s="50" t="s">
        <v>158</v>
      </c>
      <c r="F43" s="50" t="s">
        <v>158</v>
      </c>
      <c r="G43" s="50" t="s">
        <v>158</v>
      </c>
      <c r="H43" s="50" t="s">
        <v>38</v>
      </c>
      <c r="I43" s="51" t="s">
        <v>203</v>
      </c>
      <c r="J43" s="52" t="s">
        <v>183</v>
      </c>
      <c r="K43" s="52" t="s">
        <v>183</v>
      </c>
      <c r="L43" s="52" t="str">
        <f>VLOOKUP(I43,[1]附件2.保单明细表!$A:$N,14,0)</f>
        <v>广东省云浮市罗定市附城康任湾角寨</v>
      </c>
      <c r="M43" s="52" t="s">
        <v>204</v>
      </c>
      <c r="N43" s="53" t="s">
        <v>89</v>
      </c>
      <c r="O43" s="53" t="s">
        <v>84</v>
      </c>
      <c r="P43" s="53" t="s">
        <v>205</v>
      </c>
      <c r="Q43" s="54">
        <v>264</v>
      </c>
      <c r="R43" s="54">
        <v>1500</v>
      </c>
      <c r="S43" s="55">
        <v>0.038</v>
      </c>
      <c r="T43" s="56">
        <f t="shared" si="23"/>
        <v>57</v>
      </c>
      <c r="U43" s="56">
        <v>15048</v>
      </c>
      <c r="V43" s="56">
        <f t="shared" si="24"/>
        <v>6019.2</v>
      </c>
      <c r="W43" s="57">
        <v>0.4</v>
      </c>
      <c r="X43" s="56">
        <f t="shared" si="25"/>
        <v>3762</v>
      </c>
      <c r="Y43" s="58">
        <v>0.25</v>
      </c>
      <c r="Z43" s="56">
        <f t="shared" si="26"/>
        <v>1504.8</v>
      </c>
      <c r="AA43" s="57">
        <v>0.1</v>
      </c>
      <c r="AB43" s="56">
        <f t="shared" si="27"/>
        <v>0</v>
      </c>
      <c r="AC43" s="57">
        <v>0</v>
      </c>
      <c r="AD43" s="56">
        <f t="shared" si="28"/>
        <v>1504.8</v>
      </c>
      <c r="AE43" s="57">
        <v>0.1</v>
      </c>
      <c r="AF43" s="56">
        <f t="shared" si="29"/>
        <v>3762</v>
      </c>
      <c r="AG43" s="58">
        <v>0.25</v>
      </c>
      <c r="AH43" s="59"/>
    </row>
    <row r="44" s="4" customFormat="1" ht="90" customHeight="1" spans="1:34">
      <c r="A44" s="49">
        <v>38</v>
      </c>
      <c r="B44" s="49" t="s">
        <v>34</v>
      </c>
      <c r="C44" s="49" t="s">
        <v>35</v>
      </c>
      <c r="D44" s="50" t="s">
        <v>36</v>
      </c>
      <c r="E44" s="50" t="s">
        <v>158</v>
      </c>
      <c r="F44" s="50" t="s">
        <v>158</v>
      </c>
      <c r="G44" s="50" t="s">
        <v>158</v>
      </c>
      <c r="H44" s="50" t="s">
        <v>38</v>
      </c>
      <c r="I44" s="51" t="s">
        <v>206</v>
      </c>
      <c r="J44" s="52" t="s">
        <v>99</v>
      </c>
      <c r="K44" s="52" t="s">
        <v>99</v>
      </c>
      <c r="L44" s="52" t="s">
        <v>100</v>
      </c>
      <c r="M44" s="52" t="s">
        <v>101</v>
      </c>
      <c r="N44" s="53" t="s">
        <v>90</v>
      </c>
      <c r="O44" s="53" t="s">
        <v>102</v>
      </c>
      <c r="P44" s="53" t="s">
        <v>103</v>
      </c>
      <c r="Q44" s="54">
        <v>8310</v>
      </c>
      <c r="R44" s="54">
        <v>1500</v>
      </c>
      <c r="S44" s="55">
        <v>0.038</v>
      </c>
      <c r="T44" s="56">
        <f t="shared" si="23"/>
        <v>57</v>
      </c>
      <c r="U44" s="56">
        <v>473670</v>
      </c>
      <c r="V44" s="56">
        <f t="shared" si="24"/>
        <v>189468</v>
      </c>
      <c r="W44" s="57">
        <v>0.4</v>
      </c>
      <c r="X44" s="56">
        <f t="shared" si="25"/>
        <v>118417.5</v>
      </c>
      <c r="Y44" s="58">
        <v>0.25</v>
      </c>
      <c r="Z44" s="56">
        <f t="shared" si="26"/>
        <v>47367</v>
      </c>
      <c r="AA44" s="57">
        <v>0.1</v>
      </c>
      <c r="AB44" s="56">
        <f t="shared" si="27"/>
        <v>0</v>
      </c>
      <c r="AC44" s="57">
        <v>0</v>
      </c>
      <c r="AD44" s="56">
        <f t="shared" si="28"/>
        <v>47367</v>
      </c>
      <c r="AE44" s="57">
        <v>0.1</v>
      </c>
      <c r="AF44" s="56">
        <f t="shared" si="29"/>
        <v>118417.5</v>
      </c>
      <c r="AG44" s="58">
        <v>0.25</v>
      </c>
      <c r="AH44" s="59"/>
    </row>
    <row r="45" s="4" customFormat="1" ht="90" customHeight="1" spans="1:34">
      <c r="A45" s="49">
        <v>39</v>
      </c>
      <c r="B45" s="49" t="s">
        <v>34</v>
      </c>
      <c r="C45" s="49" t="s">
        <v>35</v>
      </c>
      <c r="D45" s="50" t="s">
        <v>36</v>
      </c>
      <c r="E45" s="50" t="s">
        <v>158</v>
      </c>
      <c r="F45" s="50" t="s">
        <v>158</v>
      </c>
      <c r="G45" s="50" t="s">
        <v>158</v>
      </c>
      <c r="H45" s="50" t="s">
        <v>38</v>
      </c>
      <c r="I45" s="51" t="s">
        <v>207</v>
      </c>
      <c r="J45" s="52" t="s">
        <v>105</v>
      </c>
      <c r="K45" s="52" t="s">
        <v>105</v>
      </c>
      <c r="L45" s="52" t="s">
        <v>106</v>
      </c>
      <c r="M45" s="52" t="s">
        <v>107</v>
      </c>
      <c r="N45" s="53" t="s">
        <v>89</v>
      </c>
      <c r="O45" s="53" t="s">
        <v>102</v>
      </c>
      <c r="P45" s="53" t="s">
        <v>108</v>
      </c>
      <c r="Q45" s="54">
        <v>2375</v>
      </c>
      <c r="R45" s="54">
        <v>1500</v>
      </c>
      <c r="S45" s="55">
        <v>0.038</v>
      </c>
      <c r="T45" s="56">
        <f t="shared" si="23"/>
        <v>57</v>
      </c>
      <c r="U45" s="56">
        <v>135375</v>
      </c>
      <c r="V45" s="56">
        <f t="shared" si="24"/>
        <v>54150</v>
      </c>
      <c r="W45" s="57">
        <v>0.4</v>
      </c>
      <c r="X45" s="56">
        <f t="shared" si="25"/>
        <v>33843.75</v>
      </c>
      <c r="Y45" s="58">
        <v>0.25</v>
      </c>
      <c r="Z45" s="56">
        <f t="shared" si="26"/>
        <v>13537.5</v>
      </c>
      <c r="AA45" s="57">
        <v>0.1</v>
      </c>
      <c r="AB45" s="56">
        <f t="shared" si="27"/>
        <v>0</v>
      </c>
      <c r="AC45" s="57">
        <v>0</v>
      </c>
      <c r="AD45" s="56">
        <f t="shared" si="28"/>
        <v>13537.5</v>
      </c>
      <c r="AE45" s="57">
        <v>0.1</v>
      </c>
      <c r="AF45" s="56">
        <f t="shared" si="29"/>
        <v>33843.75</v>
      </c>
      <c r="AG45" s="58">
        <v>0.25</v>
      </c>
      <c r="AH45" s="59"/>
    </row>
    <row r="46" s="4" customFormat="1" ht="110" customHeight="1" spans="1:34">
      <c r="A46" s="49">
        <v>40</v>
      </c>
      <c r="B46" s="49" t="s">
        <v>34</v>
      </c>
      <c r="C46" s="49" t="s">
        <v>35</v>
      </c>
      <c r="D46" s="50" t="s">
        <v>36</v>
      </c>
      <c r="E46" s="50" t="s">
        <v>158</v>
      </c>
      <c r="F46" s="50" t="s">
        <v>158</v>
      </c>
      <c r="G46" s="50" t="s">
        <v>158</v>
      </c>
      <c r="H46" s="50" t="s">
        <v>38</v>
      </c>
      <c r="I46" s="51" t="s">
        <v>208</v>
      </c>
      <c r="J46" s="52" t="s">
        <v>110</v>
      </c>
      <c r="K46" s="52" t="s">
        <v>110</v>
      </c>
      <c r="L46" s="52" t="s">
        <v>111</v>
      </c>
      <c r="M46" s="52" t="s">
        <v>209</v>
      </c>
      <c r="N46" s="53" t="s">
        <v>102</v>
      </c>
      <c r="O46" s="53" t="s">
        <v>102</v>
      </c>
      <c r="P46" s="53" t="s">
        <v>103</v>
      </c>
      <c r="Q46" s="54">
        <v>4750</v>
      </c>
      <c r="R46" s="54">
        <v>1500</v>
      </c>
      <c r="S46" s="55">
        <v>0.038</v>
      </c>
      <c r="T46" s="56">
        <f t="shared" si="23"/>
        <v>57</v>
      </c>
      <c r="U46" s="56">
        <v>270750</v>
      </c>
      <c r="V46" s="56">
        <f t="shared" si="24"/>
        <v>108300</v>
      </c>
      <c r="W46" s="57">
        <v>0.4</v>
      </c>
      <c r="X46" s="56">
        <f t="shared" si="25"/>
        <v>67687.5</v>
      </c>
      <c r="Y46" s="58">
        <v>0.25</v>
      </c>
      <c r="Z46" s="56">
        <f t="shared" si="26"/>
        <v>27075</v>
      </c>
      <c r="AA46" s="57">
        <v>0.1</v>
      </c>
      <c r="AB46" s="56">
        <f t="shared" si="27"/>
        <v>0</v>
      </c>
      <c r="AC46" s="57">
        <v>0</v>
      </c>
      <c r="AD46" s="56">
        <f t="shared" si="28"/>
        <v>27075</v>
      </c>
      <c r="AE46" s="57">
        <v>0.1</v>
      </c>
      <c r="AF46" s="56">
        <f t="shared" si="29"/>
        <v>67687.5</v>
      </c>
      <c r="AG46" s="58">
        <v>0.25</v>
      </c>
      <c r="AH46" s="59"/>
    </row>
    <row r="47" s="4" customFormat="1" ht="90" customHeight="1" spans="1:34">
      <c r="A47" s="49">
        <v>41</v>
      </c>
      <c r="B47" s="49" t="s">
        <v>34</v>
      </c>
      <c r="C47" s="49" t="s">
        <v>35</v>
      </c>
      <c r="D47" s="50" t="s">
        <v>36</v>
      </c>
      <c r="E47" s="50" t="s">
        <v>158</v>
      </c>
      <c r="F47" s="50" t="s">
        <v>158</v>
      </c>
      <c r="G47" s="50" t="s">
        <v>158</v>
      </c>
      <c r="H47" s="50" t="s">
        <v>38</v>
      </c>
      <c r="I47" s="51" t="s">
        <v>210</v>
      </c>
      <c r="J47" s="52" t="s">
        <v>211</v>
      </c>
      <c r="K47" s="52" t="s">
        <v>211</v>
      </c>
      <c r="L47" s="52" t="s">
        <v>212</v>
      </c>
      <c r="M47" s="52" t="s">
        <v>213</v>
      </c>
      <c r="N47" s="53" t="s">
        <v>214</v>
      </c>
      <c r="O47" s="53" t="s">
        <v>215</v>
      </c>
      <c r="P47" s="53" t="s">
        <v>216</v>
      </c>
      <c r="Q47" s="54">
        <v>3450</v>
      </c>
      <c r="R47" s="54">
        <v>1500</v>
      </c>
      <c r="S47" s="55">
        <v>0.038</v>
      </c>
      <c r="T47" s="56">
        <f t="shared" si="23"/>
        <v>57</v>
      </c>
      <c r="U47" s="56">
        <v>196650</v>
      </c>
      <c r="V47" s="56">
        <f t="shared" si="24"/>
        <v>78660</v>
      </c>
      <c r="W47" s="57">
        <v>0.4</v>
      </c>
      <c r="X47" s="56">
        <f t="shared" si="25"/>
        <v>49162.5</v>
      </c>
      <c r="Y47" s="58">
        <v>0.25</v>
      </c>
      <c r="Z47" s="56">
        <f t="shared" si="26"/>
        <v>19665</v>
      </c>
      <c r="AA47" s="57">
        <v>0.1</v>
      </c>
      <c r="AB47" s="56">
        <f t="shared" si="27"/>
        <v>0</v>
      </c>
      <c r="AC47" s="57">
        <v>0</v>
      </c>
      <c r="AD47" s="56">
        <f t="shared" si="28"/>
        <v>19665</v>
      </c>
      <c r="AE47" s="57">
        <v>0.1</v>
      </c>
      <c r="AF47" s="56">
        <f t="shared" si="29"/>
        <v>49162.5</v>
      </c>
      <c r="AG47" s="58">
        <v>0.25</v>
      </c>
      <c r="AH47" s="59"/>
    </row>
    <row r="48" s="4" customFormat="1" ht="90" customHeight="1" spans="1:34">
      <c r="A48" s="49">
        <v>42</v>
      </c>
      <c r="B48" s="49" t="s">
        <v>34</v>
      </c>
      <c r="C48" s="49" t="s">
        <v>35</v>
      </c>
      <c r="D48" s="50" t="s">
        <v>217</v>
      </c>
      <c r="E48" s="50" t="s">
        <v>218</v>
      </c>
      <c r="F48" s="52" t="s">
        <v>219</v>
      </c>
      <c r="G48" s="52" t="s">
        <v>220</v>
      </c>
      <c r="H48" s="50" t="s">
        <v>38</v>
      </c>
      <c r="I48" s="51" t="s">
        <v>221</v>
      </c>
      <c r="J48" s="52" t="s">
        <v>222</v>
      </c>
      <c r="K48" s="52" t="s">
        <v>222</v>
      </c>
      <c r="L48" s="52" t="s">
        <v>223</v>
      </c>
      <c r="M48" s="52" t="s">
        <v>224</v>
      </c>
      <c r="N48" s="53" t="s">
        <v>225</v>
      </c>
      <c r="O48" s="53" t="s">
        <v>123</v>
      </c>
      <c r="P48" s="53" t="s">
        <v>226</v>
      </c>
      <c r="Q48" s="54">
        <v>54.8</v>
      </c>
      <c r="R48" s="54">
        <v>2000</v>
      </c>
      <c r="S48" s="55">
        <v>0.08</v>
      </c>
      <c r="T48" s="56">
        <f t="shared" ref="T48:T65" si="30">ROUND(U48/Q48,2)</f>
        <v>160</v>
      </c>
      <c r="U48" s="56">
        <v>8768</v>
      </c>
      <c r="V48" s="56">
        <f t="shared" ref="V48:V65" si="31">ROUND(U48*W48,2)</f>
        <v>0</v>
      </c>
      <c r="W48" s="57">
        <v>0</v>
      </c>
      <c r="X48" s="56">
        <f t="shared" ref="X48:X65" si="32">ROUND(U48*Y48,2)</f>
        <v>3507.2</v>
      </c>
      <c r="Y48" s="58">
        <v>0.4</v>
      </c>
      <c r="Z48" s="56">
        <f t="shared" ref="Z48:Z65" si="33">AB48+AD48</f>
        <v>1753.6</v>
      </c>
      <c r="AA48" s="57">
        <v>0.2</v>
      </c>
      <c r="AB48" s="56">
        <f t="shared" ref="AB48:AB65" si="34">ROUND(U48*AC48,2)</f>
        <v>0</v>
      </c>
      <c r="AC48" s="57">
        <v>0</v>
      </c>
      <c r="AD48" s="56">
        <v>1753.6</v>
      </c>
      <c r="AE48" s="57">
        <v>0.2</v>
      </c>
      <c r="AF48" s="56">
        <v>3507.2</v>
      </c>
      <c r="AG48" s="58">
        <v>0.4</v>
      </c>
      <c r="AH48" s="59"/>
    </row>
    <row r="49" s="4" customFormat="1" ht="90" customHeight="1" spans="1:34">
      <c r="A49" s="49">
        <v>43</v>
      </c>
      <c r="B49" s="49" t="s">
        <v>34</v>
      </c>
      <c r="C49" s="49" t="s">
        <v>35</v>
      </c>
      <c r="D49" s="50" t="s">
        <v>217</v>
      </c>
      <c r="E49" s="50" t="s">
        <v>218</v>
      </c>
      <c r="F49" s="52" t="s">
        <v>219</v>
      </c>
      <c r="G49" s="52" t="s">
        <v>227</v>
      </c>
      <c r="H49" s="50" t="s">
        <v>38</v>
      </c>
      <c r="I49" s="51" t="s">
        <v>228</v>
      </c>
      <c r="J49" s="52" t="s">
        <v>222</v>
      </c>
      <c r="K49" s="52" t="s">
        <v>222</v>
      </c>
      <c r="L49" s="52" t="s">
        <v>223</v>
      </c>
      <c r="M49" s="52" t="s">
        <v>224</v>
      </c>
      <c r="N49" s="53" t="s">
        <v>225</v>
      </c>
      <c r="O49" s="53" t="s">
        <v>123</v>
      </c>
      <c r="P49" s="53" t="s">
        <v>226</v>
      </c>
      <c r="Q49" s="54">
        <v>48.72</v>
      </c>
      <c r="R49" s="54">
        <v>900</v>
      </c>
      <c r="S49" s="55">
        <v>0.08</v>
      </c>
      <c r="T49" s="56">
        <f t="shared" si="30"/>
        <v>72</v>
      </c>
      <c r="U49" s="56">
        <v>3507.84</v>
      </c>
      <c r="V49" s="56">
        <f t="shared" si="31"/>
        <v>0</v>
      </c>
      <c r="W49" s="57">
        <v>0</v>
      </c>
      <c r="X49" s="56">
        <f t="shared" si="32"/>
        <v>1403.14</v>
      </c>
      <c r="Y49" s="58">
        <v>0.4</v>
      </c>
      <c r="Z49" s="56">
        <f t="shared" si="33"/>
        <v>701.56</v>
      </c>
      <c r="AA49" s="57">
        <v>0.2</v>
      </c>
      <c r="AB49" s="56">
        <f t="shared" si="34"/>
        <v>0</v>
      </c>
      <c r="AC49" s="57">
        <v>0</v>
      </c>
      <c r="AD49" s="56">
        <v>701.56</v>
      </c>
      <c r="AE49" s="57">
        <v>0.2</v>
      </c>
      <c r="AF49" s="56">
        <v>1403.14</v>
      </c>
      <c r="AG49" s="58">
        <v>0.4</v>
      </c>
      <c r="AH49" s="59"/>
    </row>
    <row r="50" s="4" customFormat="1" ht="90" customHeight="1" spans="1:34">
      <c r="A50" s="49">
        <v>44</v>
      </c>
      <c r="B50" s="49" t="s">
        <v>34</v>
      </c>
      <c r="C50" s="49" t="s">
        <v>35</v>
      </c>
      <c r="D50" s="50" t="s">
        <v>217</v>
      </c>
      <c r="E50" s="50" t="s">
        <v>218</v>
      </c>
      <c r="F50" s="52" t="s">
        <v>219</v>
      </c>
      <c r="G50" s="52" t="s">
        <v>229</v>
      </c>
      <c r="H50" s="50" t="s">
        <v>38</v>
      </c>
      <c r="I50" s="51" t="s">
        <v>230</v>
      </c>
      <c r="J50" s="52" t="s">
        <v>231</v>
      </c>
      <c r="K50" s="52" t="s">
        <v>231</v>
      </c>
      <c r="L50" s="52" t="s">
        <v>232</v>
      </c>
      <c r="M50" s="52" t="s">
        <v>233</v>
      </c>
      <c r="N50" s="53" t="s">
        <v>234</v>
      </c>
      <c r="O50" s="53" t="s">
        <v>235</v>
      </c>
      <c r="P50" s="53" t="s">
        <v>236</v>
      </c>
      <c r="Q50" s="54">
        <v>60.86</v>
      </c>
      <c r="R50" s="54">
        <v>1500</v>
      </c>
      <c r="S50" s="55">
        <v>0.08</v>
      </c>
      <c r="T50" s="56">
        <f t="shared" si="30"/>
        <v>120</v>
      </c>
      <c r="U50" s="56">
        <v>7303.2</v>
      </c>
      <c r="V50" s="56">
        <f t="shared" si="31"/>
        <v>0</v>
      </c>
      <c r="W50" s="57">
        <v>0</v>
      </c>
      <c r="X50" s="56">
        <f t="shared" si="32"/>
        <v>2921.28</v>
      </c>
      <c r="Y50" s="58">
        <v>0.4</v>
      </c>
      <c r="Z50" s="56">
        <f t="shared" si="33"/>
        <v>1460.64</v>
      </c>
      <c r="AA50" s="57">
        <v>0.2</v>
      </c>
      <c r="AB50" s="56">
        <f t="shared" si="34"/>
        <v>0</v>
      </c>
      <c r="AC50" s="57">
        <v>0</v>
      </c>
      <c r="AD50" s="56">
        <v>1460.64</v>
      </c>
      <c r="AE50" s="57">
        <v>0.2</v>
      </c>
      <c r="AF50" s="56">
        <v>2921.28</v>
      </c>
      <c r="AG50" s="58">
        <v>0.4</v>
      </c>
      <c r="AH50" s="59"/>
    </row>
    <row r="51" s="4" customFormat="1" ht="90" customHeight="1" spans="1:34">
      <c r="A51" s="49">
        <v>45</v>
      </c>
      <c r="B51" s="49" t="s">
        <v>34</v>
      </c>
      <c r="C51" s="49" t="s">
        <v>35</v>
      </c>
      <c r="D51" s="50" t="s">
        <v>217</v>
      </c>
      <c r="E51" s="50" t="s">
        <v>218</v>
      </c>
      <c r="F51" s="52" t="s">
        <v>219</v>
      </c>
      <c r="G51" s="52" t="s">
        <v>237</v>
      </c>
      <c r="H51" s="50" t="s">
        <v>38</v>
      </c>
      <c r="I51" s="51" t="s">
        <v>238</v>
      </c>
      <c r="J51" s="52" t="s">
        <v>239</v>
      </c>
      <c r="K51" s="52" t="s">
        <v>239</v>
      </c>
      <c r="L51" s="52" t="s">
        <v>240</v>
      </c>
      <c r="M51" s="52" t="s">
        <v>241</v>
      </c>
      <c r="N51" s="53" t="s">
        <v>242</v>
      </c>
      <c r="O51" s="53" t="s">
        <v>243</v>
      </c>
      <c r="P51" s="53" t="s">
        <v>244</v>
      </c>
      <c r="Q51" s="54">
        <v>60</v>
      </c>
      <c r="R51" s="54">
        <v>2000</v>
      </c>
      <c r="S51" s="55">
        <v>0.08</v>
      </c>
      <c r="T51" s="56">
        <f t="shared" si="30"/>
        <v>160</v>
      </c>
      <c r="U51" s="56">
        <v>9600</v>
      </c>
      <c r="V51" s="56">
        <f t="shared" si="31"/>
        <v>0</v>
      </c>
      <c r="W51" s="57">
        <v>0</v>
      </c>
      <c r="X51" s="56">
        <f t="shared" si="32"/>
        <v>3840</v>
      </c>
      <c r="Y51" s="58">
        <v>0.4</v>
      </c>
      <c r="Z51" s="56">
        <f t="shared" si="33"/>
        <v>1920</v>
      </c>
      <c r="AA51" s="57">
        <v>0.2</v>
      </c>
      <c r="AB51" s="56">
        <f t="shared" si="34"/>
        <v>0</v>
      </c>
      <c r="AC51" s="57">
        <v>0</v>
      </c>
      <c r="AD51" s="56">
        <v>1920</v>
      </c>
      <c r="AE51" s="57">
        <v>0.2</v>
      </c>
      <c r="AF51" s="56">
        <v>3840</v>
      </c>
      <c r="AG51" s="58">
        <v>0.4</v>
      </c>
      <c r="AH51" s="59"/>
    </row>
    <row r="52" s="4" customFormat="1" ht="90" customHeight="1" spans="1:34">
      <c r="A52" s="49">
        <v>46</v>
      </c>
      <c r="B52" s="49" t="s">
        <v>34</v>
      </c>
      <c r="C52" s="49" t="s">
        <v>35</v>
      </c>
      <c r="D52" s="50" t="s">
        <v>217</v>
      </c>
      <c r="E52" s="50" t="s">
        <v>218</v>
      </c>
      <c r="F52" s="52" t="s">
        <v>219</v>
      </c>
      <c r="G52" s="52" t="s">
        <v>237</v>
      </c>
      <c r="H52" s="50" t="s">
        <v>38</v>
      </c>
      <c r="I52" s="51" t="s">
        <v>245</v>
      </c>
      <c r="J52" s="52" t="s">
        <v>246</v>
      </c>
      <c r="K52" s="52" t="s">
        <v>246</v>
      </c>
      <c r="L52" s="52" t="s">
        <v>247</v>
      </c>
      <c r="M52" s="52" t="s">
        <v>248</v>
      </c>
      <c r="N52" s="53" t="s">
        <v>243</v>
      </c>
      <c r="O52" s="53" t="s">
        <v>43</v>
      </c>
      <c r="P52" s="53" t="s">
        <v>249</v>
      </c>
      <c r="Q52" s="54">
        <v>122</v>
      </c>
      <c r="R52" s="54">
        <v>2000</v>
      </c>
      <c r="S52" s="55">
        <v>0.08</v>
      </c>
      <c r="T52" s="56">
        <f t="shared" si="30"/>
        <v>160</v>
      </c>
      <c r="U52" s="56">
        <v>19520</v>
      </c>
      <c r="V52" s="56">
        <f t="shared" si="31"/>
        <v>0</v>
      </c>
      <c r="W52" s="57">
        <v>0</v>
      </c>
      <c r="X52" s="56">
        <f t="shared" si="32"/>
        <v>7808</v>
      </c>
      <c r="Y52" s="58">
        <v>0.4</v>
      </c>
      <c r="Z52" s="56">
        <f t="shared" si="33"/>
        <v>3904</v>
      </c>
      <c r="AA52" s="57">
        <v>0.2</v>
      </c>
      <c r="AB52" s="56">
        <f t="shared" si="34"/>
        <v>0</v>
      </c>
      <c r="AC52" s="57">
        <v>0</v>
      </c>
      <c r="AD52" s="56">
        <v>3904</v>
      </c>
      <c r="AE52" s="57">
        <v>0.2</v>
      </c>
      <c r="AF52" s="56">
        <v>7808</v>
      </c>
      <c r="AG52" s="58">
        <v>0.4</v>
      </c>
      <c r="AH52" s="59"/>
    </row>
    <row r="53" s="4" customFormat="1" ht="90" customHeight="1" spans="1:34">
      <c r="A53" s="49">
        <v>47</v>
      </c>
      <c r="B53" s="49" t="s">
        <v>34</v>
      </c>
      <c r="C53" s="49" t="s">
        <v>35</v>
      </c>
      <c r="D53" s="50" t="s">
        <v>217</v>
      </c>
      <c r="E53" s="50" t="s">
        <v>218</v>
      </c>
      <c r="F53" s="52" t="s">
        <v>219</v>
      </c>
      <c r="G53" s="52" t="s">
        <v>250</v>
      </c>
      <c r="H53" s="50" t="s">
        <v>38</v>
      </c>
      <c r="I53" s="51" t="s">
        <v>251</v>
      </c>
      <c r="J53" s="52" t="s">
        <v>252</v>
      </c>
      <c r="K53" s="52" t="s">
        <v>252</v>
      </c>
      <c r="L53" s="52" t="str">
        <f>VLOOKUP(I53,[1]附件2.保单明细表!$A:$N,14,0)</f>
        <v>广东省云浮市罗定市华石镇雅言村委</v>
      </c>
      <c r="M53" s="52" t="s">
        <v>253</v>
      </c>
      <c r="N53" s="53" t="s">
        <v>43</v>
      </c>
      <c r="O53" s="53" t="s">
        <v>49</v>
      </c>
      <c r="P53" s="53" t="s">
        <v>254</v>
      </c>
      <c r="Q53" s="54">
        <v>73.59</v>
      </c>
      <c r="R53" s="54">
        <v>2000</v>
      </c>
      <c r="S53" s="55">
        <v>0.08</v>
      </c>
      <c r="T53" s="56">
        <f t="shared" si="30"/>
        <v>160</v>
      </c>
      <c r="U53" s="56">
        <v>11774.4</v>
      </c>
      <c r="V53" s="56">
        <f t="shared" si="31"/>
        <v>0</v>
      </c>
      <c r="W53" s="57">
        <v>0</v>
      </c>
      <c r="X53" s="56">
        <f t="shared" si="32"/>
        <v>4709.76</v>
      </c>
      <c r="Y53" s="58">
        <v>0.4</v>
      </c>
      <c r="Z53" s="56">
        <f t="shared" si="33"/>
        <v>2354.88</v>
      </c>
      <c r="AA53" s="57">
        <v>0.2</v>
      </c>
      <c r="AB53" s="56">
        <f t="shared" si="34"/>
        <v>0</v>
      </c>
      <c r="AC53" s="57">
        <v>0</v>
      </c>
      <c r="AD53" s="56">
        <v>2354.88</v>
      </c>
      <c r="AE53" s="57">
        <v>0.2</v>
      </c>
      <c r="AF53" s="56">
        <v>4709.76</v>
      </c>
      <c r="AG53" s="58">
        <v>0.4</v>
      </c>
      <c r="AH53" s="59"/>
    </row>
    <row r="54" s="4" customFormat="1" ht="90" customHeight="1" spans="1:34">
      <c r="A54" s="49">
        <v>48</v>
      </c>
      <c r="B54" s="49" t="s">
        <v>34</v>
      </c>
      <c r="C54" s="49" t="s">
        <v>35</v>
      </c>
      <c r="D54" s="50" t="s">
        <v>217</v>
      </c>
      <c r="E54" s="50" t="s">
        <v>218</v>
      </c>
      <c r="F54" s="52" t="s">
        <v>219</v>
      </c>
      <c r="G54" s="52" t="s">
        <v>237</v>
      </c>
      <c r="H54" s="50" t="s">
        <v>38</v>
      </c>
      <c r="I54" s="51" t="s">
        <v>255</v>
      </c>
      <c r="J54" s="52" t="s">
        <v>256</v>
      </c>
      <c r="K54" s="52" t="s">
        <v>256</v>
      </c>
      <c r="L54" s="52" t="s">
        <v>257</v>
      </c>
      <c r="M54" s="52" t="s">
        <v>258</v>
      </c>
      <c r="N54" s="53" t="s">
        <v>50</v>
      </c>
      <c r="O54" s="53" t="s">
        <v>168</v>
      </c>
      <c r="P54" s="53" t="s">
        <v>249</v>
      </c>
      <c r="Q54" s="54">
        <v>60</v>
      </c>
      <c r="R54" s="54">
        <v>2000</v>
      </c>
      <c r="S54" s="55">
        <v>0.08</v>
      </c>
      <c r="T54" s="56">
        <f t="shared" si="30"/>
        <v>160</v>
      </c>
      <c r="U54" s="56">
        <v>9600</v>
      </c>
      <c r="V54" s="56">
        <f t="shared" si="31"/>
        <v>0</v>
      </c>
      <c r="W54" s="57">
        <v>0</v>
      </c>
      <c r="X54" s="56">
        <f t="shared" si="32"/>
        <v>3840</v>
      </c>
      <c r="Y54" s="58">
        <v>0.4</v>
      </c>
      <c r="Z54" s="56">
        <f t="shared" si="33"/>
        <v>1920</v>
      </c>
      <c r="AA54" s="57">
        <v>0.2</v>
      </c>
      <c r="AB54" s="56">
        <f t="shared" si="34"/>
        <v>0</v>
      </c>
      <c r="AC54" s="57">
        <v>0</v>
      </c>
      <c r="AD54" s="56">
        <v>1920</v>
      </c>
      <c r="AE54" s="57">
        <v>0.2</v>
      </c>
      <c r="AF54" s="56">
        <v>3840</v>
      </c>
      <c r="AG54" s="58">
        <v>0.4</v>
      </c>
      <c r="AH54" s="59"/>
    </row>
    <row r="55" s="4" customFormat="1" ht="90" customHeight="1" spans="1:34">
      <c r="A55" s="49">
        <v>49</v>
      </c>
      <c r="B55" s="49" t="s">
        <v>34</v>
      </c>
      <c r="C55" s="49" t="s">
        <v>35</v>
      </c>
      <c r="D55" s="50" t="s">
        <v>217</v>
      </c>
      <c r="E55" s="50" t="s">
        <v>218</v>
      </c>
      <c r="F55" s="52" t="s">
        <v>219</v>
      </c>
      <c r="G55" s="52" t="s">
        <v>250</v>
      </c>
      <c r="H55" s="50" t="s">
        <v>38</v>
      </c>
      <c r="I55" s="51" t="s">
        <v>259</v>
      </c>
      <c r="J55" s="52" t="s">
        <v>260</v>
      </c>
      <c r="K55" s="52" t="s">
        <v>260</v>
      </c>
      <c r="L55" s="52" t="s">
        <v>261</v>
      </c>
      <c r="M55" s="52" t="s">
        <v>262</v>
      </c>
      <c r="N55" s="53" t="s">
        <v>179</v>
      </c>
      <c r="O55" s="53" t="s">
        <v>263</v>
      </c>
      <c r="P55" s="53" t="s">
        <v>264</v>
      </c>
      <c r="Q55" s="54">
        <v>36</v>
      </c>
      <c r="R55" s="54">
        <v>2000</v>
      </c>
      <c r="S55" s="55">
        <v>0.08</v>
      </c>
      <c r="T55" s="56">
        <f t="shared" si="30"/>
        <v>160</v>
      </c>
      <c r="U55" s="56">
        <v>5760</v>
      </c>
      <c r="V55" s="56">
        <f t="shared" si="31"/>
        <v>0</v>
      </c>
      <c r="W55" s="57">
        <v>0</v>
      </c>
      <c r="X55" s="56">
        <f t="shared" si="32"/>
        <v>2304</v>
      </c>
      <c r="Y55" s="58">
        <v>0.4</v>
      </c>
      <c r="Z55" s="56">
        <f t="shared" si="33"/>
        <v>1152</v>
      </c>
      <c r="AA55" s="57">
        <v>0.2</v>
      </c>
      <c r="AB55" s="56">
        <f t="shared" si="34"/>
        <v>0</v>
      </c>
      <c r="AC55" s="57">
        <v>0</v>
      </c>
      <c r="AD55" s="56">
        <v>1152</v>
      </c>
      <c r="AE55" s="57">
        <v>0.2</v>
      </c>
      <c r="AF55" s="56">
        <v>2304</v>
      </c>
      <c r="AG55" s="58">
        <v>0.4</v>
      </c>
      <c r="AH55" s="59"/>
    </row>
    <row r="56" s="4" customFormat="1" ht="90" customHeight="1" spans="1:34">
      <c r="A56" s="49">
        <v>50</v>
      </c>
      <c r="B56" s="49" t="s">
        <v>34</v>
      </c>
      <c r="C56" s="49" t="s">
        <v>35</v>
      </c>
      <c r="D56" s="50" t="s">
        <v>217</v>
      </c>
      <c r="E56" s="50" t="s">
        <v>218</v>
      </c>
      <c r="F56" s="52" t="s">
        <v>219</v>
      </c>
      <c r="G56" s="52" t="s">
        <v>250</v>
      </c>
      <c r="H56" s="50" t="s">
        <v>38</v>
      </c>
      <c r="I56" s="51" t="s">
        <v>265</v>
      </c>
      <c r="J56" s="52" t="s">
        <v>266</v>
      </c>
      <c r="K56" s="52" t="s">
        <v>266</v>
      </c>
      <c r="L56" s="52" t="str">
        <f>VLOOKUP(I56,[1]附件2.保单明细表!$A:$N,14,0)</f>
        <v>广东省云浮市罗定市罗镜镇椽安村委坑基底49号</v>
      </c>
      <c r="M56" s="52" t="s">
        <v>267</v>
      </c>
      <c r="N56" s="53" t="s">
        <v>263</v>
      </c>
      <c r="O56" s="53" t="s">
        <v>64</v>
      </c>
      <c r="P56" s="53" t="s">
        <v>268</v>
      </c>
      <c r="Q56" s="54">
        <v>103</v>
      </c>
      <c r="R56" s="54">
        <v>2000</v>
      </c>
      <c r="S56" s="55">
        <v>0.08</v>
      </c>
      <c r="T56" s="56">
        <f t="shared" si="30"/>
        <v>160</v>
      </c>
      <c r="U56" s="56">
        <v>16480</v>
      </c>
      <c r="V56" s="56">
        <f t="shared" si="31"/>
        <v>0</v>
      </c>
      <c r="W56" s="57">
        <v>0</v>
      </c>
      <c r="X56" s="56">
        <f t="shared" si="32"/>
        <v>6592</v>
      </c>
      <c r="Y56" s="58">
        <v>0.4</v>
      </c>
      <c r="Z56" s="56">
        <f t="shared" si="33"/>
        <v>3296</v>
      </c>
      <c r="AA56" s="57">
        <v>0.2</v>
      </c>
      <c r="AB56" s="56">
        <f t="shared" si="34"/>
        <v>0</v>
      </c>
      <c r="AC56" s="57">
        <v>0</v>
      </c>
      <c r="AD56" s="56">
        <v>3296</v>
      </c>
      <c r="AE56" s="57">
        <v>0.2</v>
      </c>
      <c r="AF56" s="56">
        <v>6592</v>
      </c>
      <c r="AG56" s="58">
        <v>0.4</v>
      </c>
      <c r="AH56" s="59"/>
    </row>
    <row r="57" s="4" customFormat="1" ht="90" customHeight="1" spans="1:34">
      <c r="A57" s="49">
        <v>51</v>
      </c>
      <c r="B57" s="49" t="s">
        <v>34</v>
      </c>
      <c r="C57" s="49" t="s">
        <v>35</v>
      </c>
      <c r="D57" s="50" t="s">
        <v>217</v>
      </c>
      <c r="E57" s="50" t="s">
        <v>218</v>
      </c>
      <c r="F57" s="52" t="s">
        <v>219</v>
      </c>
      <c r="G57" s="52" t="s">
        <v>269</v>
      </c>
      <c r="H57" s="50" t="s">
        <v>38</v>
      </c>
      <c r="I57" s="51" t="s">
        <v>270</v>
      </c>
      <c r="J57" s="52" t="s">
        <v>271</v>
      </c>
      <c r="K57" s="52" t="s">
        <v>271</v>
      </c>
      <c r="L57" s="52" t="s">
        <v>272</v>
      </c>
      <c r="M57" s="52" t="s">
        <v>273</v>
      </c>
      <c r="N57" s="53" t="s">
        <v>64</v>
      </c>
      <c r="O57" s="53" t="s">
        <v>274</v>
      </c>
      <c r="P57" s="53" t="s">
        <v>102</v>
      </c>
      <c r="Q57" s="54">
        <v>142</v>
      </c>
      <c r="R57" s="54">
        <v>900</v>
      </c>
      <c r="S57" s="55">
        <v>0.08</v>
      </c>
      <c r="T57" s="56">
        <f t="shared" si="30"/>
        <v>72</v>
      </c>
      <c r="U57" s="56">
        <v>10224</v>
      </c>
      <c r="V57" s="56">
        <f t="shared" si="31"/>
        <v>0</v>
      </c>
      <c r="W57" s="57">
        <v>0</v>
      </c>
      <c r="X57" s="56">
        <f t="shared" si="32"/>
        <v>4089.6</v>
      </c>
      <c r="Y57" s="58">
        <v>0.4</v>
      </c>
      <c r="Z57" s="56">
        <f t="shared" si="33"/>
        <v>2044.8</v>
      </c>
      <c r="AA57" s="57">
        <v>0.2</v>
      </c>
      <c r="AB57" s="56">
        <f t="shared" si="34"/>
        <v>0</v>
      </c>
      <c r="AC57" s="57">
        <v>0</v>
      </c>
      <c r="AD57" s="56">
        <v>2044.8</v>
      </c>
      <c r="AE57" s="57">
        <v>0.2</v>
      </c>
      <c r="AF57" s="56">
        <v>4089.6</v>
      </c>
      <c r="AG57" s="58">
        <v>0.4</v>
      </c>
      <c r="AH57" s="59"/>
    </row>
    <row r="58" s="4" customFormat="1" ht="90" customHeight="1" spans="1:34">
      <c r="A58" s="49">
        <v>52</v>
      </c>
      <c r="B58" s="49" t="s">
        <v>34</v>
      </c>
      <c r="C58" s="49" t="s">
        <v>35</v>
      </c>
      <c r="D58" s="50" t="s">
        <v>217</v>
      </c>
      <c r="E58" s="50" t="s">
        <v>218</v>
      </c>
      <c r="F58" s="52" t="s">
        <v>219</v>
      </c>
      <c r="G58" s="52" t="s">
        <v>250</v>
      </c>
      <c r="H58" s="50" t="s">
        <v>38</v>
      </c>
      <c r="I58" s="51" t="s">
        <v>275</v>
      </c>
      <c r="J58" s="52" t="s">
        <v>252</v>
      </c>
      <c r="K58" s="52" t="s">
        <v>252</v>
      </c>
      <c r="L58" s="52" t="str">
        <f>VLOOKUP(I58,[1]附件2.保单明细表!$A:$N,14,0)</f>
        <v>广东省云浮市罗定市华石镇雅言村委</v>
      </c>
      <c r="M58" s="52" t="s">
        <v>253</v>
      </c>
      <c r="N58" s="53" t="s">
        <v>64</v>
      </c>
      <c r="O58" s="53" t="s">
        <v>76</v>
      </c>
      <c r="P58" s="53" t="s">
        <v>165</v>
      </c>
      <c r="Q58" s="54">
        <v>21.14</v>
      </c>
      <c r="R58" s="54">
        <v>2000</v>
      </c>
      <c r="S58" s="55">
        <v>0.08</v>
      </c>
      <c r="T58" s="56">
        <f t="shared" si="30"/>
        <v>160</v>
      </c>
      <c r="U58" s="56">
        <v>3382.4</v>
      </c>
      <c r="V58" s="56">
        <f t="shared" si="31"/>
        <v>0</v>
      </c>
      <c r="W58" s="57">
        <v>0</v>
      </c>
      <c r="X58" s="56">
        <f t="shared" si="32"/>
        <v>1352.96</v>
      </c>
      <c r="Y58" s="58">
        <v>0.4</v>
      </c>
      <c r="Z58" s="56">
        <f t="shared" si="33"/>
        <v>676.48</v>
      </c>
      <c r="AA58" s="57">
        <v>0.2</v>
      </c>
      <c r="AB58" s="56">
        <f t="shared" si="34"/>
        <v>0</v>
      </c>
      <c r="AC58" s="57">
        <v>0</v>
      </c>
      <c r="AD58" s="56">
        <v>676.48</v>
      </c>
      <c r="AE58" s="57">
        <v>0.2</v>
      </c>
      <c r="AF58" s="56">
        <v>1352.96</v>
      </c>
      <c r="AG58" s="58">
        <v>0.4</v>
      </c>
      <c r="AH58" s="59"/>
    </row>
    <row r="59" s="4" customFormat="1" ht="90" customHeight="1" spans="1:34">
      <c r="A59" s="49">
        <v>53</v>
      </c>
      <c r="B59" s="49" t="s">
        <v>34</v>
      </c>
      <c r="C59" s="49" t="s">
        <v>35</v>
      </c>
      <c r="D59" s="50" t="s">
        <v>217</v>
      </c>
      <c r="E59" s="50" t="s">
        <v>218</v>
      </c>
      <c r="F59" s="52" t="s">
        <v>219</v>
      </c>
      <c r="G59" s="52" t="s">
        <v>250</v>
      </c>
      <c r="H59" s="50" t="s">
        <v>38</v>
      </c>
      <c r="I59" s="51" t="s">
        <v>276</v>
      </c>
      <c r="J59" s="52" t="s">
        <v>277</v>
      </c>
      <c r="K59" s="52" t="s">
        <v>277</v>
      </c>
      <c r="L59" s="52" t="s">
        <v>278</v>
      </c>
      <c r="M59" s="52" t="s">
        <v>279</v>
      </c>
      <c r="N59" s="53" t="s">
        <v>280</v>
      </c>
      <c r="O59" s="53" t="s">
        <v>281</v>
      </c>
      <c r="P59" s="53" t="s">
        <v>282</v>
      </c>
      <c r="Q59" s="54">
        <v>35</v>
      </c>
      <c r="R59" s="54">
        <v>2000</v>
      </c>
      <c r="S59" s="55">
        <v>0.08</v>
      </c>
      <c r="T59" s="56">
        <f t="shared" si="30"/>
        <v>160</v>
      </c>
      <c r="U59" s="56">
        <v>5600</v>
      </c>
      <c r="V59" s="56">
        <f t="shared" si="31"/>
        <v>0</v>
      </c>
      <c r="W59" s="57">
        <v>0</v>
      </c>
      <c r="X59" s="56">
        <f t="shared" si="32"/>
        <v>2240</v>
      </c>
      <c r="Y59" s="58">
        <v>0.4</v>
      </c>
      <c r="Z59" s="56">
        <f t="shared" si="33"/>
        <v>1120</v>
      </c>
      <c r="AA59" s="57">
        <v>0.2</v>
      </c>
      <c r="AB59" s="56">
        <f t="shared" si="34"/>
        <v>0</v>
      </c>
      <c r="AC59" s="57">
        <v>0</v>
      </c>
      <c r="AD59" s="56">
        <v>1120</v>
      </c>
      <c r="AE59" s="57">
        <v>0.2</v>
      </c>
      <c r="AF59" s="56">
        <v>2240</v>
      </c>
      <c r="AG59" s="58">
        <v>0.4</v>
      </c>
      <c r="AH59" s="59"/>
    </row>
    <row r="60" s="4" customFormat="1" ht="90" customHeight="1" spans="1:34">
      <c r="A60" s="49">
        <v>54</v>
      </c>
      <c r="B60" s="49" t="s">
        <v>34</v>
      </c>
      <c r="C60" s="49" t="s">
        <v>35</v>
      </c>
      <c r="D60" s="50" t="s">
        <v>217</v>
      </c>
      <c r="E60" s="50" t="s">
        <v>218</v>
      </c>
      <c r="F60" s="52" t="s">
        <v>219</v>
      </c>
      <c r="G60" s="52" t="s">
        <v>283</v>
      </c>
      <c r="H60" s="50" t="s">
        <v>38</v>
      </c>
      <c r="I60" s="51" t="s">
        <v>284</v>
      </c>
      <c r="J60" s="52" t="s">
        <v>285</v>
      </c>
      <c r="K60" s="52" t="s">
        <v>285</v>
      </c>
      <c r="L60" s="52" t="s">
        <v>286</v>
      </c>
      <c r="M60" s="52" t="s">
        <v>287</v>
      </c>
      <c r="N60" s="53" t="s">
        <v>288</v>
      </c>
      <c r="O60" s="53" t="s">
        <v>281</v>
      </c>
      <c r="P60" s="53" t="s">
        <v>289</v>
      </c>
      <c r="Q60" s="54">
        <v>48</v>
      </c>
      <c r="R60" s="54">
        <v>2000</v>
      </c>
      <c r="S60" s="55">
        <v>0.08</v>
      </c>
      <c r="T60" s="56">
        <f t="shared" si="30"/>
        <v>160</v>
      </c>
      <c r="U60" s="56">
        <v>7680</v>
      </c>
      <c r="V60" s="56">
        <f t="shared" si="31"/>
        <v>0</v>
      </c>
      <c r="W60" s="57">
        <v>0</v>
      </c>
      <c r="X60" s="56">
        <f t="shared" si="32"/>
        <v>3072</v>
      </c>
      <c r="Y60" s="58">
        <v>0.4</v>
      </c>
      <c r="Z60" s="56">
        <f t="shared" si="33"/>
        <v>1536</v>
      </c>
      <c r="AA60" s="57">
        <v>0.2</v>
      </c>
      <c r="AB60" s="56">
        <f t="shared" si="34"/>
        <v>0</v>
      </c>
      <c r="AC60" s="57">
        <v>0</v>
      </c>
      <c r="AD60" s="56">
        <v>1536</v>
      </c>
      <c r="AE60" s="57">
        <v>0.2</v>
      </c>
      <c r="AF60" s="56">
        <v>3072</v>
      </c>
      <c r="AG60" s="58">
        <v>0.4</v>
      </c>
      <c r="AH60" s="59"/>
    </row>
    <row r="61" s="4" customFormat="1" ht="90" customHeight="1" spans="1:34">
      <c r="A61" s="49">
        <v>55</v>
      </c>
      <c r="B61" s="49" t="s">
        <v>34</v>
      </c>
      <c r="C61" s="49" t="s">
        <v>35</v>
      </c>
      <c r="D61" s="50" t="s">
        <v>217</v>
      </c>
      <c r="E61" s="50" t="s">
        <v>218</v>
      </c>
      <c r="F61" s="52" t="s">
        <v>219</v>
      </c>
      <c r="G61" s="52" t="s">
        <v>269</v>
      </c>
      <c r="H61" s="50" t="s">
        <v>38</v>
      </c>
      <c r="I61" s="51" t="s">
        <v>290</v>
      </c>
      <c r="J61" s="52" t="s">
        <v>291</v>
      </c>
      <c r="K61" s="52" t="s">
        <v>291</v>
      </c>
      <c r="L61" s="52" t="str">
        <f>VLOOKUP(I61,[1]附件2.保单明细表!$A:$N,14,0)</f>
        <v>广东省云浮市罗定市罗镜镇水摆村委许屋寨</v>
      </c>
      <c r="M61" s="52" t="s">
        <v>292</v>
      </c>
      <c r="N61" s="53" t="s">
        <v>288</v>
      </c>
      <c r="O61" s="53" t="s">
        <v>281</v>
      </c>
      <c r="P61" s="53" t="s">
        <v>289</v>
      </c>
      <c r="Q61" s="54">
        <v>234</v>
      </c>
      <c r="R61" s="54">
        <v>900</v>
      </c>
      <c r="S61" s="55">
        <v>0.08</v>
      </c>
      <c r="T61" s="56">
        <v>72</v>
      </c>
      <c r="U61" s="56">
        <f>T61*Q61</f>
        <v>16848</v>
      </c>
      <c r="V61" s="56">
        <f t="shared" si="31"/>
        <v>0</v>
      </c>
      <c r="W61" s="57">
        <v>0</v>
      </c>
      <c r="X61" s="56">
        <f t="shared" si="32"/>
        <v>6739.2</v>
      </c>
      <c r="Y61" s="58">
        <v>0.4</v>
      </c>
      <c r="Z61" s="56">
        <f t="shared" si="33"/>
        <v>3369.6</v>
      </c>
      <c r="AA61" s="57">
        <v>0.2</v>
      </c>
      <c r="AB61" s="56">
        <f t="shared" si="34"/>
        <v>0</v>
      </c>
      <c r="AC61" s="57">
        <v>0</v>
      </c>
      <c r="AD61" s="56">
        <f>AE61*U61</f>
        <v>3369.6</v>
      </c>
      <c r="AE61" s="57">
        <v>0.2</v>
      </c>
      <c r="AF61" s="56">
        <f>AG61*U61</f>
        <v>6739.2</v>
      </c>
      <c r="AG61" s="58">
        <v>0.4</v>
      </c>
      <c r="AH61" s="59"/>
    </row>
    <row r="62" s="4" customFormat="1" ht="90" customHeight="1" spans="1:34">
      <c r="A62" s="49">
        <v>56</v>
      </c>
      <c r="B62" s="49" t="s">
        <v>34</v>
      </c>
      <c r="C62" s="49" t="s">
        <v>35</v>
      </c>
      <c r="D62" s="50" t="s">
        <v>217</v>
      </c>
      <c r="E62" s="50" t="s">
        <v>293</v>
      </c>
      <c r="F62" s="52" t="s">
        <v>294</v>
      </c>
      <c r="G62" s="52" t="s">
        <v>295</v>
      </c>
      <c r="H62" s="50" t="s">
        <v>38</v>
      </c>
      <c r="I62" s="51" t="s">
        <v>296</v>
      </c>
      <c r="J62" s="52" t="s">
        <v>297</v>
      </c>
      <c r="K62" s="52" t="s">
        <v>297</v>
      </c>
      <c r="L62" s="52" t="s">
        <v>298</v>
      </c>
      <c r="M62" s="52" t="s">
        <v>299</v>
      </c>
      <c r="N62" s="53" t="s">
        <v>56</v>
      </c>
      <c r="O62" s="53" t="s">
        <v>131</v>
      </c>
      <c r="P62" s="53" t="s">
        <v>132</v>
      </c>
      <c r="Q62" s="54">
        <v>210</v>
      </c>
      <c r="R62" s="54">
        <v>3000</v>
      </c>
      <c r="S62" s="55">
        <v>0.08</v>
      </c>
      <c r="T62" s="56">
        <f t="shared" si="30"/>
        <v>240</v>
      </c>
      <c r="U62" s="56">
        <v>50400</v>
      </c>
      <c r="V62" s="56">
        <f t="shared" si="31"/>
        <v>0</v>
      </c>
      <c r="W62" s="57">
        <v>0</v>
      </c>
      <c r="X62" s="56">
        <f t="shared" si="32"/>
        <v>20160</v>
      </c>
      <c r="Y62" s="58">
        <v>0.4</v>
      </c>
      <c r="Z62" s="56">
        <f t="shared" si="33"/>
        <v>10080</v>
      </c>
      <c r="AA62" s="57">
        <v>0.2</v>
      </c>
      <c r="AB62" s="56">
        <f t="shared" si="34"/>
        <v>0</v>
      </c>
      <c r="AC62" s="57">
        <v>0</v>
      </c>
      <c r="AD62" s="56">
        <f>ROUND(U62*AE62,2)</f>
        <v>10080</v>
      </c>
      <c r="AE62" s="57">
        <v>0.2</v>
      </c>
      <c r="AF62" s="56">
        <f>U62*AG62</f>
        <v>20160</v>
      </c>
      <c r="AG62" s="58">
        <v>0.4</v>
      </c>
      <c r="AH62" s="59"/>
    </row>
    <row r="63" s="4" customFormat="1" ht="101" customHeight="1" spans="1:34">
      <c r="A63" s="49">
        <v>57</v>
      </c>
      <c r="B63" s="49" t="s">
        <v>34</v>
      </c>
      <c r="C63" s="49" t="s">
        <v>35</v>
      </c>
      <c r="D63" s="50" t="s">
        <v>217</v>
      </c>
      <c r="E63" s="50" t="s">
        <v>293</v>
      </c>
      <c r="F63" s="52" t="s">
        <v>294</v>
      </c>
      <c r="G63" s="52" t="s">
        <v>300</v>
      </c>
      <c r="H63" s="50" t="s">
        <v>38</v>
      </c>
      <c r="I63" s="51" t="s">
        <v>301</v>
      </c>
      <c r="J63" s="52" t="s">
        <v>302</v>
      </c>
      <c r="K63" s="52" t="s">
        <v>302</v>
      </c>
      <c r="L63" s="52" t="str">
        <f>VLOOKUP(I63,[1]附件2.保单明细表!$A:$N,14,0)</f>
        <v>广东省云浮市罗定市蒲垌管理区大屋村25号</v>
      </c>
      <c r="M63" s="52" t="s">
        <v>303</v>
      </c>
      <c r="N63" s="53" t="s">
        <v>214</v>
      </c>
      <c r="O63" s="53" t="s">
        <v>215</v>
      </c>
      <c r="P63" s="53" t="s">
        <v>304</v>
      </c>
      <c r="Q63" s="54">
        <v>510</v>
      </c>
      <c r="R63" s="54">
        <v>3000</v>
      </c>
      <c r="S63" s="55">
        <v>0.08</v>
      </c>
      <c r="T63" s="56">
        <f t="shared" si="30"/>
        <v>240</v>
      </c>
      <c r="U63" s="56">
        <v>122400</v>
      </c>
      <c r="V63" s="56">
        <f t="shared" si="31"/>
        <v>0</v>
      </c>
      <c r="W63" s="57">
        <v>0</v>
      </c>
      <c r="X63" s="56">
        <f t="shared" si="32"/>
        <v>48960</v>
      </c>
      <c r="Y63" s="58">
        <v>0.4</v>
      </c>
      <c r="Z63" s="56">
        <f t="shared" si="33"/>
        <v>24480</v>
      </c>
      <c r="AA63" s="57">
        <v>0.2</v>
      </c>
      <c r="AB63" s="56">
        <f t="shared" si="34"/>
        <v>0</v>
      </c>
      <c r="AC63" s="57">
        <v>0</v>
      </c>
      <c r="AD63" s="56">
        <f>ROUND(U63*AE63,2)</f>
        <v>24480</v>
      </c>
      <c r="AE63" s="57">
        <v>0.2</v>
      </c>
      <c r="AF63" s="56">
        <f>U63*AG63</f>
        <v>48960</v>
      </c>
      <c r="AG63" s="58">
        <v>0.4</v>
      </c>
      <c r="AH63" s="59"/>
    </row>
    <row r="64" s="4" customFormat="1" ht="120" customHeight="1" spans="1:34">
      <c r="A64" s="49">
        <v>58</v>
      </c>
      <c r="B64" s="49" t="s">
        <v>34</v>
      </c>
      <c r="C64" s="49" t="s">
        <v>35</v>
      </c>
      <c r="D64" s="50" t="s">
        <v>217</v>
      </c>
      <c r="E64" s="50" t="s">
        <v>293</v>
      </c>
      <c r="F64" s="52" t="s">
        <v>294</v>
      </c>
      <c r="G64" s="52" t="s">
        <v>305</v>
      </c>
      <c r="H64" s="50" t="s">
        <v>38</v>
      </c>
      <c r="I64" s="51" t="s">
        <v>306</v>
      </c>
      <c r="J64" s="52" t="s">
        <v>307</v>
      </c>
      <c r="K64" s="52" t="s">
        <v>307</v>
      </c>
      <c r="L64" s="52" t="s">
        <v>308</v>
      </c>
      <c r="M64" s="52" t="s">
        <v>309</v>
      </c>
      <c r="N64" s="53" t="s">
        <v>310</v>
      </c>
      <c r="O64" s="53" t="s">
        <v>83</v>
      </c>
      <c r="P64" s="53" t="s">
        <v>311</v>
      </c>
      <c r="Q64" s="54">
        <v>109</v>
      </c>
      <c r="R64" s="54">
        <v>3000</v>
      </c>
      <c r="S64" s="55">
        <v>0.08</v>
      </c>
      <c r="T64" s="56">
        <f t="shared" si="30"/>
        <v>240</v>
      </c>
      <c r="U64" s="56">
        <v>26160</v>
      </c>
      <c r="V64" s="56">
        <f t="shared" si="31"/>
        <v>0</v>
      </c>
      <c r="W64" s="57">
        <v>0</v>
      </c>
      <c r="X64" s="56">
        <f t="shared" si="32"/>
        <v>10464</v>
      </c>
      <c r="Y64" s="58">
        <v>0.4</v>
      </c>
      <c r="Z64" s="56">
        <f t="shared" si="33"/>
        <v>5232</v>
      </c>
      <c r="AA64" s="57">
        <v>0.2</v>
      </c>
      <c r="AB64" s="56">
        <f t="shared" si="34"/>
        <v>0</v>
      </c>
      <c r="AC64" s="57">
        <v>0</v>
      </c>
      <c r="AD64" s="56">
        <f>ROUND(U64*AE64,2)</f>
        <v>5232</v>
      </c>
      <c r="AE64" s="57">
        <v>0.2</v>
      </c>
      <c r="AF64" s="56">
        <f>U64*AG64</f>
        <v>10464</v>
      </c>
      <c r="AG64" s="58">
        <v>0.4</v>
      </c>
      <c r="AH64" s="59"/>
    </row>
    <row r="65" s="4" customFormat="1" ht="88" customHeight="1" spans="1:34">
      <c r="A65" s="49">
        <v>59</v>
      </c>
      <c r="B65" s="49" t="s">
        <v>34</v>
      </c>
      <c r="C65" s="49" t="s">
        <v>35</v>
      </c>
      <c r="D65" s="50" t="s">
        <v>217</v>
      </c>
      <c r="E65" s="50" t="s">
        <v>293</v>
      </c>
      <c r="F65" s="52" t="s">
        <v>294</v>
      </c>
      <c r="G65" s="52" t="s">
        <v>312</v>
      </c>
      <c r="H65" s="50" t="s">
        <v>38</v>
      </c>
      <c r="I65" s="51" t="s">
        <v>313</v>
      </c>
      <c r="J65" s="52" t="s">
        <v>307</v>
      </c>
      <c r="K65" s="52" t="s">
        <v>307</v>
      </c>
      <c r="L65" s="52" t="s">
        <v>308</v>
      </c>
      <c r="M65" s="52" t="s">
        <v>309</v>
      </c>
      <c r="N65" s="53" t="s">
        <v>310</v>
      </c>
      <c r="O65" s="53" t="s">
        <v>83</v>
      </c>
      <c r="P65" s="53" t="s">
        <v>311</v>
      </c>
      <c r="Q65" s="54">
        <v>15</v>
      </c>
      <c r="R65" s="54">
        <v>3000</v>
      </c>
      <c r="S65" s="55">
        <v>0.08</v>
      </c>
      <c r="T65" s="56">
        <f t="shared" si="30"/>
        <v>240</v>
      </c>
      <c r="U65" s="56">
        <v>3600</v>
      </c>
      <c r="V65" s="56">
        <f t="shared" si="31"/>
        <v>0</v>
      </c>
      <c r="W65" s="57">
        <v>0</v>
      </c>
      <c r="X65" s="56">
        <f t="shared" si="32"/>
        <v>1440</v>
      </c>
      <c r="Y65" s="58">
        <v>0.4</v>
      </c>
      <c r="Z65" s="56">
        <f t="shared" si="33"/>
        <v>720</v>
      </c>
      <c r="AA65" s="57">
        <v>0.2</v>
      </c>
      <c r="AB65" s="56">
        <f t="shared" si="34"/>
        <v>0</v>
      </c>
      <c r="AC65" s="57">
        <v>0</v>
      </c>
      <c r="AD65" s="56">
        <f>ROUND(U65*AE65,2)</f>
        <v>720</v>
      </c>
      <c r="AE65" s="57">
        <v>0.2</v>
      </c>
      <c r="AF65" s="56">
        <f>U65*AG65</f>
        <v>1440</v>
      </c>
      <c r="AG65" s="58">
        <v>0.4</v>
      </c>
      <c r="AH65" s="59"/>
    </row>
    <row r="66" s="5" customFormat="1" ht="90" customHeight="1" spans="1:34">
      <c r="A66" s="64"/>
      <c r="B66" s="64"/>
      <c r="C66" s="65" t="s">
        <v>314</v>
      </c>
      <c r="D66" s="66"/>
      <c r="E66" s="66"/>
      <c r="F66" s="67"/>
      <c r="G66" s="67"/>
      <c r="H66" s="66"/>
      <c r="I66" s="68"/>
      <c r="J66" s="67"/>
      <c r="K66" s="67"/>
      <c r="L66" s="67"/>
      <c r="M66" s="67"/>
      <c r="N66" s="69"/>
      <c r="O66" s="69"/>
      <c r="P66" s="70"/>
      <c r="Q66" s="71"/>
      <c r="R66" s="71"/>
      <c r="S66" s="71"/>
      <c r="T66" s="71"/>
      <c r="U66" s="71"/>
      <c r="V66" s="71"/>
      <c r="W66" s="72"/>
      <c r="X66" s="71"/>
      <c r="Y66" s="72"/>
      <c r="Z66" s="71"/>
      <c r="AA66" s="72"/>
      <c r="AB66" s="71"/>
      <c r="AC66" s="71"/>
      <c r="AD66" s="71"/>
      <c r="AE66" s="71"/>
      <c r="AF66" s="71"/>
      <c r="AG66" s="73"/>
      <c r="AH66" s="15"/>
    </row>
    <row r="67" ht="25" customHeight="1" spans="1:34">
      <c r="C67" s="74"/>
      <c r="D67" s="74"/>
      <c r="E67" s="74"/>
      <c r="H67" s="74"/>
      <c r="P67" s="75"/>
    </row>
  </sheetData>
  <mergeCells count="29">
    <mergeCell ref="A2:AH2"/>
    <mergeCell ref="V4:W4"/>
    <mergeCell ref="X4:Y4"/>
    <mergeCell ref="Z4:AA4"/>
    <mergeCell ref="AB4:AC4"/>
    <mergeCell ref="AD4:AE4"/>
    <mergeCell ref="AF4:AG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H4:AH6"/>
  </mergeCells>
  <pageMargins left="0.393055555555556" right="0.314583333333333" top="0.590277777777778" bottom="0.590277777777778" header="0.511805555555556" footer="0.511805555555556"/>
  <pageSetup paperSize="9" scale="2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吕慧欣1665715330877</dc:creator>
  <cp:lastModifiedBy>刘广宇</cp:lastModifiedBy>
  <dcterms:created xsi:type="dcterms:W3CDTF">2024-06-20T07:45:00Z</dcterms:created>
  <cp:lastPrinted>2024-09-30T04:27:00Z</cp:lastPrinted>
  <dcterms:modified xsi:type="dcterms:W3CDTF">2026-04-29T06:57:49Z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false</vt:bool>
  </property>
  <property fmtid="{D5CDD505-2E9C-101B-9397-08002B2CF9AE}" pid="4" name="ICV">
    <vt:lpwstr>5F09155372BB49D892DA8CCAAE804EBD_12</vt:lpwstr>
  </property>
  <property fmtid="{D5CDD505-2E9C-101B-9397-08002B2CF9AE}" pid="5" name="CalculationRule">
    <vt:i4>0</vt:i4>
  </property>
</Properties>
</file>