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917"/>
  </bookViews>
  <sheets>
    <sheet name="封面" sheetId="1" r:id="rId1"/>
    <sheet name="附表1.项目信息及绩效自评表" sheetId="2" r:id="rId2"/>
    <sheet name="附表2.评分表" sheetId="4" r:id="rId3"/>
    <sheet name="附表3.佐证材料清单" sheetId="5" r:id="rId4"/>
    <sheet name="附表4.横向基本信息过录表（自动生成无需填写）" sheetId="6" r:id="rId5"/>
    <sheet name="附表5.纵向基本信息过录表（自动生成无需填写）" sheetId="7" r:id="rId6"/>
  </sheets>
  <definedNames>
    <definedName name="_xlnm.Print_Area" localSheetId="0">封面!$A$1:$G$13</definedName>
    <definedName name="_xlnm.Print_Area" localSheetId="2">附表2.评分表!#REF!</definedName>
    <definedName name="_xlnm.Print_Titles" localSheetId="2">附表2.评分表!#REF!</definedName>
    <definedName name="_xlnm.Print_Area" localSheetId="3">附表3.佐证材料清单!$A$1:$F$35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SAINO2</author>
  </authors>
  <commentList>
    <comment ref="A4" authorId="0">
      <text>
        <r>
          <rPr>
            <sz val="9"/>
            <rFont val="宋体"/>
            <charset val="134"/>
          </rPr>
          <t>项目名称需与部门预算、立项批复等文件严格一致。原则上以项目清单为准。</t>
        </r>
      </text>
    </comment>
    <comment ref="A5" authorId="0">
      <text>
        <r>
          <rPr>
            <sz val="9"/>
            <rFont val="宋体"/>
            <charset val="134"/>
          </rPr>
          <t>一级预算单位</t>
        </r>
      </text>
    </comment>
    <comment ref="A6" authorId="0">
      <text>
        <r>
          <rPr>
            <sz val="9"/>
            <rFont val="宋体"/>
            <charset val="134"/>
          </rPr>
          <t>一级预算单位，或二级预算单位，或企业</t>
        </r>
      </text>
    </comment>
    <comment ref="E7" authorId="0">
      <text>
        <r>
          <rPr>
            <sz val="9"/>
            <rFont val="宋体"/>
            <charset val="134"/>
          </rPr>
          <t>选择区号。下同。</t>
        </r>
      </text>
    </comment>
    <comment ref="F7" authorId="0">
      <text>
        <r>
          <rPr>
            <sz val="9"/>
            <rFont val="宋体"/>
            <charset val="134"/>
          </rPr>
          <t>填写7-8位电话号码。</t>
        </r>
      </text>
    </comment>
    <comment ref="E8" authorId="0">
      <text>
        <r>
          <rPr>
            <sz val="9"/>
            <rFont val="宋体"/>
            <charset val="134"/>
          </rPr>
          <t>选择区号。下同。</t>
        </r>
      </text>
    </comment>
    <comment ref="E9" authorId="0">
      <text>
        <r>
          <rPr>
            <sz val="9"/>
            <rFont val="宋体"/>
            <charset val="134"/>
          </rPr>
          <t xml:space="preserve">*选填
填写11位手机号码。
</t>
        </r>
      </text>
    </comment>
    <comment ref="A10" authorId="0">
      <text>
        <r>
          <rPr>
            <sz val="9"/>
            <rFont val="宋体"/>
            <charset val="134"/>
          </rPr>
          <t>需精确到门牌号。</t>
        </r>
      </text>
    </comment>
  </commentList>
</comments>
</file>

<file path=xl/comments2.xml><?xml version="1.0" encoding="utf-8"?>
<comments xmlns="http://schemas.openxmlformats.org/spreadsheetml/2006/main">
  <authors>
    <author>SAINO2</author>
    <author>Administrator</author>
  </authors>
  <commentList>
    <comment ref="C3" authorId="0">
      <text>
        <r>
          <rPr>
            <sz val="9"/>
            <rFont val="宋体"/>
            <charset val="134"/>
          </rPr>
          <t xml:space="preserve">自动生成，
如出现空白/错误，请返回封面相应位置修改.
</t>
        </r>
      </text>
    </comment>
    <comment ref="H3" authorId="1">
      <text>
        <r>
          <rPr>
            <sz val="9"/>
            <rFont val="宋体"/>
            <charset val="134"/>
          </rPr>
          <t>自动生成，
如出现空白/错误，请返回</t>
        </r>
      </text>
    </comment>
    <comment ref="C4" authorId="0">
      <text>
        <r>
          <rPr>
            <sz val="9"/>
            <rFont val="宋体"/>
            <charset val="134"/>
          </rPr>
          <t>自动生成，
如出现空白/错误，请返回封面相应位置修改.</t>
        </r>
      </text>
    </comment>
    <comment ref="G4" authorId="0">
      <text>
        <r>
          <rPr>
            <sz val="9"/>
            <rFont val="宋体"/>
            <charset val="134"/>
          </rPr>
          <t>指评价资金下达的时间。</t>
        </r>
      </text>
    </comment>
    <comment ref="K4" authorId="0">
      <text>
        <r>
          <rPr>
            <sz val="9"/>
            <rFont val="宋体"/>
            <charset val="134"/>
          </rPr>
          <t>指评价项目涉及的市级财政资金预算指标下达文件文号（基本格式为云财X〔201X〕X号，多个用顿号隔开）</t>
        </r>
      </text>
    </comment>
    <comment ref="B5" authorId="0">
      <text>
        <r>
          <rPr>
            <sz val="9"/>
            <rFont val="宋体"/>
            <charset val="134"/>
          </rPr>
          <t>以资金文号为准。
特殊情况下，资金归口科室可能不唯一，在此情况下此处不填。</t>
        </r>
      </text>
    </comment>
    <comment ref="G5" authorId="0">
      <text>
        <r>
          <rPr>
            <sz val="9"/>
            <rFont val="宋体"/>
            <charset val="134"/>
          </rPr>
          <t xml:space="preserve">分为“本年度新增项目”和“延续项目”两类
</t>
        </r>
      </text>
    </comment>
    <comment ref="B6" authorId="0">
      <text>
        <r>
          <rPr>
            <sz val="9"/>
            <rFont val="宋体"/>
            <charset val="134"/>
          </rPr>
          <t>分为基本建设类（其中分为新建和改扩建），行政事业专项业务类（其中分为设备工具采购、修缮、奖励/补贴、会议培训、宣传、科研推广、检测检疫和其他）和其他。资金主管部门汇总填写项目类型总数；资金使用单位选择项目类型。</t>
        </r>
      </text>
    </comment>
    <comment ref="A7" authorId="0">
      <text>
        <r>
          <rPr>
            <sz val="9"/>
            <rFont val="宋体"/>
            <charset val="134"/>
          </rPr>
          <t>本模块金额单位均为万元。</t>
        </r>
      </text>
    </comment>
    <comment ref="C7" authorId="0">
      <text>
        <r>
          <rPr>
            <sz val="9"/>
            <rFont val="宋体"/>
            <charset val="134"/>
          </rPr>
          <t>分为中央财政资金、市财政资金、市财政资金、县区财政资金和其他资金。
其中，市财政资金为必填项。考虑到绩效目标的整体性，建议根据实际情况将其他层级资金情况完整填报。</t>
        </r>
      </text>
    </comment>
    <comment ref="D7" authorId="0">
      <text>
        <r>
          <rPr>
            <sz val="9"/>
            <rFont val="宋体"/>
            <charset val="134"/>
          </rPr>
          <t xml:space="preserve">本模块金额单位均为万元。
</t>
        </r>
      </text>
    </comment>
    <comment ref="E8" authorId="0">
      <text>
        <r>
          <rPr>
            <sz val="9"/>
            <rFont val="宋体"/>
            <charset val="134"/>
          </rPr>
          <t>在评价时段内，各类资金的计划安排数。含当年度预算调整金额。</t>
        </r>
      </text>
    </comment>
    <comment ref="M8" authorId="0">
      <text>
        <r>
          <rPr>
            <sz val="9"/>
            <rFont val="宋体"/>
            <charset val="134"/>
          </rPr>
          <t>根据资金文号收回财政存量资金，选填。（如财政收回5万元，正确填写方式：5；错例：-5）</t>
        </r>
      </text>
    </comment>
    <comment ref="N8" authorId="0">
      <text>
        <r>
          <rPr>
            <sz val="9"/>
            <rFont val="宋体"/>
            <charset val="134"/>
          </rPr>
          <t>=上年度结转结余金额+实际到位金额-实际支出金额-财政收回金额</t>
        </r>
      </text>
    </comment>
    <comment ref="F9" authorId="0">
      <text>
        <r>
          <rPr>
            <sz val="9"/>
            <rFont val="宋体"/>
            <charset val="134"/>
          </rPr>
          <t>反映财政部门实际下达预算指标到达项目（用款）单位的金额。按预算管理级次，市、区、县各级项目的预算指标由同级财政部门下达，下达金额以发文为准。如果是实行国库集中支付的资金，本栏目填写授权（集中）支付额度。</t>
        </r>
      </text>
    </comment>
    <comment ref="H9" authorId="0">
      <text>
        <r>
          <rPr>
            <sz val="9"/>
            <rFont val="宋体"/>
            <charset val="134"/>
          </rPr>
          <t>=实际到位金额/预算（计划）安排×100%。</t>
        </r>
      </text>
    </comment>
    <comment ref="I9" authorId="0">
      <text>
        <r>
          <rPr>
            <sz val="9"/>
            <rFont val="宋体"/>
            <charset val="134"/>
          </rPr>
          <t>填写资金到达项目单位的具体时间，如果有多个时间，可在备注说明资金到位的时间段。</t>
        </r>
      </text>
    </comment>
    <comment ref="K9" authorId="0">
      <text>
        <r>
          <rPr>
            <sz val="9"/>
            <rFont val="宋体"/>
            <charset val="134"/>
          </rPr>
          <t>项目（用款）单位实际已完成的资金支出额。</t>
        </r>
      </text>
    </comment>
    <comment ref="L9" authorId="0">
      <text>
        <r>
          <rPr>
            <sz val="9"/>
            <rFont val="宋体"/>
            <charset val="134"/>
          </rPr>
          <t>=实际支出金额/(本年度实际到位金额+上年结转结余金额）×100%。
注意此处包含上年结转结余金额。</t>
        </r>
      </text>
    </comment>
    <comment ref="D10" authorId="0">
      <text>
        <r>
          <rPr>
            <sz val="9"/>
            <rFont val="宋体"/>
            <charset val="134"/>
          </rPr>
          <t>绿色单元格数值自动生成，下同。</t>
        </r>
      </text>
    </comment>
    <comment ref="E10" authorId="1">
      <text>
        <r>
          <rPr>
            <sz val="9"/>
            <rFont val="宋体"/>
            <charset val="134"/>
          </rPr>
          <t xml:space="preserve">自动生成
</t>
        </r>
      </text>
    </comment>
    <comment ref="F10" authorId="1">
      <text>
        <r>
          <rPr>
            <sz val="9"/>
            <rFont val="宋体"/>
            <charset val="134"/>
          </rPr>
          <t>自动生成</t>
        </r>
      </text>
    </comment>
    <comment ref="H10" authorId="1">
      <text>
        <r>
          <rPr>
            <sz val="9"/>
            <rFont val="宋体"/>
            <charset val="134"/>
          </rPr>
          <t>自动生成</t>
        </r>
      </text>
    </comment>
    <comment ref="K10" authorId="1">
      <text>
        <r>
          <rPr>
            <sz val="9"/>
            <rFont val="宋体"/>
            <charset val="134"/>
          </rPr>
          <t>自动生成</t>
        </r>
      </text>
    </comment>
    <comment ref="L10" authorId="1">
      <text>
        <r>
          <rPr>
            <sz val="9"/>
            <rFont val="宋体"/>
            <charset val="134"/>
          </rPr>
          <t>自动生成</t>
        </r>
      </text>
    </comment>
    <comment ref="M10" authorId="1">
      <text>
        <r>
          <rPr>
            <sz val="9"/>
            <rFont val="宋体"/>
            <charset val="134"/>
          </rPr>
          <t>自动生成</t>
        </r>
      </text>
    </comment>
    <comment ref="N10" authorId="1">
      <text>
        <r>
          <rPr>
            <sz val="9"/>
            <rFont val="宋体"/>
            <charset val="134"/>
          </rPr>
          <t>自动生成</t>
        </r>
      </text>
    </comment>
    <comment ref="D11" authorId="0">
      <text>
        <r>
          <rPr>
            <sz val="9"/>
            <rFont val="宋体"/>
            <charset val="134"/>
          </rPr>
          <t xml:space="preserve">只需输入数字。请勿输入任何文字或特殊符号，否则导致无法合计；
请注意金额单位为“万元”并非“元”，
（金额单位、非数值审核出错提示：单元格标红），其余单元格同理。
</t>
        </r>
      </text>
    </comment>
    <comment ref="H11" authorId="1">
      <text>
        <r>
          <rPr>
            <sz val="9"/>
            <rFont val="宋体"/>
            <charset val="134"/>
          </rPr>
          <t>自动生成</t>
        </r>
      </text>
    </comment>
    <comment ref="L11" authorId="1">
      <text>
        <r>
          <rPr>
            <sz val="9"/>
            <rFont val="宋体"/>
            <charset val="134"/>
          </rPr>
          <t xml:space="preserve">自动生成
</t>
        </r>
      </text>
    </comment>
    <comment ref="N11" authorId="1">
      <text>
        <r>
          <rPr>
            <sz val="9"/>
            <rFont val="宋体"/>
            <charset val="134"/>
          </rPr>
          <t>自动生成</t>
        </r>
      </text>
    </comment>
    <comment ref="H12" authorId="1">
      <text>
        <r>
          <rPr>
            <sz val="9"/>
            <rFont val="宋体"/>
            <charset val="134"/>
          </rPr>
          <t>自动生成</t>
        </r>
      </text>
    </comment>
    <comment ref="L12" authorId="1">
      <text>
        <r>
          <rPr>
            <sz val="9"/>
            <rFont val="宋体"/>
            <charset val="134"/>
          </rPr>
          <t>自动生成</t>
        </r>
      </text>
    </comment>
    <comment ref="N12" authorId="1">
      <text>
        <r>
          <rPr>
            <sz val="9"/>
            <rFont val="宋体"/>
            <charset val="134"/>
          </rPr>
          <t>自动生成</t>
        </r>
      </text>
    </comment>
    <comment ref="H13" authorId="1">
      <text>
        <r>
          <rPr>
            <sz val="9"/>
            <rFont val="宋体"/>
            <charset val="134"/>
          </rPr>
          <t>自动生成</t>
        </r>
      </text>
    </comment>
    <comment ref="L13" authorId="1">
      <text>
        <r>
          <rPr>
            <sz val="9"/>
            <rFont val="宋体"/>
            <charset val="134"/>
          </rPr>
          <t>自动生成</t>
        </r>
      </text>
    </comment>
    <comment ref="N13" authorId="1">
      <text>
        <r>
          <rPr>
            <sz val="9"/>
            <rFont val="宋体"/>
            <charset val="134"/>
          </rPr>
          <t>自动生成</t>
        </r>
      </text>
    </comment>
    <comment ref="D14" authorId="1">
      <text>
        <r>
          <rPr>
            <b/>
            <sz val="9"/>
            <rFont val="宋体"/>
            <charset val="134"/>
          </rPr>
          <t>Administrator:</t>
        </r>
        <r>
          <rPr>
            <sz val="9"/>
            <rFont val="宋体"/>
            <charset val="134"/>
          </rPr>
          <t xml:space="preserve">
市财政资金为必填项
为完整反映项目的资金层级和绩效目标完成度，对于市级配套资金项目，应同时填列其他层级资金，但本次绩效评价仅考核市级资金。
</t>
        </r>
      </text>
    </comment>
    <comment ref="H14" authorId="1">
      <text>
        <r>
          <rPr>
            <sz val="9"/>
            <rFont val="宋体"/>
            <charset val="134"/>
          </rPr>
          <t>自动生成</t>
        </r>
      </text>
    </comment>
    <comment ref="L14" authorId="1">
      <text>
        <r>
          <rPr>
            <sz val="9"/>
            <rFont val="宋体"/>
            <charset val="134"/>
          </rPr>
          <t>自动生成</t>
        </r>
      </text>
    </comment>
    <comment ref="N14" authorId="1">
      <text>
        <r>
          <rPr>
            <sz val="9"/>
            <rFont val="宋体"/>
            <charset val="134"/>
          </rPr>
          <t>自动生成</t>
        </r>
      </text>
    </comment>
    <comment ref="H15" authorId="1">
      <text>
        <r>
          <rPr>
            <sz val="9"/>
            <rFont val="宋体"/>
            <charset val="134"/>
          </rPr>
          <t>自动生成</t>
        </r>
      </text>
    </comment>
    <comment ref="L15" authorId="1">
      <text>
        <r>
          <rPr>
            <sz val="9"/>
            <rFont val="宋体"/>
            <charset val="134"/>
          </rPr>
          <t>自动生成</t>
        </r>
      </text>
    </comment>
    <comment ref="N15" authorId="1">
      <text>
        <r>
          <rPr>
            <sz val="9"/>
            <rFont val="宋体"/>
            <charset val="134"/>
          </rPr>
          <t>自动生成</t>
        </r>
      </text>
    </comment>
    <comment ref="B16" authorId="0">
      <text>
        <r>
          <rPr>
            <sz val="9"/>
            <rFont val="宋体"/>
            <charset val="134"/>
          </rPr>
          <t>填列预算（资金）是否含是否超范围/标准支出、是否进行调整、资金是否专账核算、资金核算是否规范、核算凭证是否规范有效等内容。</t>
        </r>
      </text>
    </comment>
    <comment ref="C16" authorId="0">
      <text>
        <r>
          <rPr>
            <sz val="9"/>
            <rFont val="宋体"/>
            <charset val="134"/>
          </rPr>
          <t>如是，请简要说明，内容包括调整情况及金额</t>
        </r>
      </text>
    </comment>
    <comment ref="K18" authorId="0">
      <text>
        <r>
          <rPr>
            <sz val="9"/>
            <rFont val="宋体"/>
            <charset val="134"/>
          </rPr>
          <t>（如有，可附页补充资料)</t>
        </r>
      </text>
    </comment>
    <comment ref="C20" authorId="0">
      <text>
        <r>
          <rPr>
            <sz val="9"/>
            <rFont val="宋体"/>
            <charset val="134"/>
          </rPr>
          <t>根据项目实际组织情况，按是否实行政府采购、招投标、法人负责制、设监理制、合同管理制等内容如实填写。（选填）</t>
        </r>
      </text>
    </comment>
    <comment ref="F20" authorId="0">
      <text>
        <r>
          <rPr>
            <sz val="9"/>
            <rFont val="宋体"/>
            <charset val="134"/>
          </rPr>
          <t xml:space="preserve">计量单位为“个、次、项”等，只需填写数值，无需填写单位，否则导致无法合计。右侧列同理。
</t>
        </r>
      </text>
    </comment>
    <comment ref="M20" authorId="0">
      <text>
        <r>
          <rPr>
            <sz val="9"/>
            <rFont val="宋体"/>
            <charset val="134"/>
          </rPr>
          <t xml:space="preserve">
仅在以下六种方式均未执行的情况下填写。</t>
        </r>
      </text>
    </comment>
    <comment ref="F24" authorId="1">
      <text>
        <r>
          <rPr>
            <sz val="9"/>
            <rFont val="宋体"/>
            <charset val="134"/>
          </rPr>
          <t>自动生成</t>
        </r>
      </text>
    </comment>
    <comment ref="C25" authorId="0">
      <text>
        <r>
          <rPr>
            <sz val="9"/>
            <rFont val="宋体"/>
            <charset val="134"/>
          </rPr>
          <t>汇总填写有调整以及按规定需要报批的项目个数，以及调整内容及原因等。</t>
        </r>
      </text>
    </comment>
    <comment ref="D25" authorId="0">
      <text>
        <r>
          <rPr>
            <sz val="9"/>
            <rFont val="宋体"/>
            <charset val="134"/>
          </rPr>
          <t>（包括调整项目建设内容和调整项目）（选填）</t>
        </r>
      </text>
    </comment>
    <comment ref="G25" authorId="0">
      <text>
        <r>
          <rPr>
            <sz val="9"/>
            <rFont val="宋体"/>
            <charset val="134"/>
          </rPr>
          <t>（选填）</t>
        </r>
      </text>
    </comment>
    <comment ref="K25" authorId="0">
      <text>
        <r>
          <rPr>
            <sz val="9"/>
            <rFont val="宋体"/>
            <charset val="134"/>
          </rPr>
          <t>（选填）</t>
        </r>
      </text>
    </comment>
    <comment ref="D26" authorId="0">
      <text>
        <r>
          <rPr>
            <sz val="9"/>
            <rFont val="宋体"/>
            <charset val="134"/>
          </rPr>
          <t>（选填）</t>
        </r>
      </text>
    </comment>
    <comment ref="D27" authorId="0">
      <text>
        <r>
          <rPr>
            <sz val="9"/>
            <rFont val="宋体"/>
            <charset val="134"/>
          </rPr>
          <t>（选填）</t>
        </r>
      </text>
    </comment>
    <comment ref="D28" authorId="0">
      <text>
        <r>
          <rPr>
            <sz val="9"/>
            <rFont val="宋体"/>
            <charset val="134"/>
          </rPr>
          <t>如有，需提供文件依据。（选填）</t>
        </r>
      </text>
    </comment>
    <comment ref="C29" authorId="0">
      <text>
        <r>
          <rPr>
            <sz val="9"/>
            <rFont val="宋体"/>
            <charset val="134"/>
          </rPr>
          <t>反映完成项目验收情况，包括是否需要验收、验收单位、验收时间、验收内容、验收过程、验收结果等。</t>
        </r>
      </text>
    </comment>
    <comment ref="D30" authorId="0">
      <text>
        <r>
          <rPr>
            <sz val="9"/>
            <rFont val="宋体"/>
            <charset val="134"/>
          </rPr>
          <t>当不进行验收时，此行各单元格均无需填写。
当进行验收时,此行单元格均为必填项。</t>
        </r>
      </text>
    </comment>
    <comment ref="C31" authorId="0">
      <text>
        <r>
          <rPr>
            <sz val="9"/>
            <rFont val="宋体"/>
            <charset val="134"/>
          </rPr>
          <t>（选填）</t>
        </r>
      </text>
    </comment>
    <comment ref="B32" authorId="0">
      <text>
        <r>
          <rPr>
            <sz val="9"/>
            <rFont val="宋体"/>
            <charset val="134"/>
          </rPr>
          <t>反映部门对项目的监管情况。</t>
        </r>
      </text>
    </comment>
    <comment ref="E32" authorId="0">
      <text>
        <r>
          <rPr>
            <sz val="9"/>
            <rFont val="宋体"/>
            <charset val="134"/>
          </rPr>
          <t xml:space="preserve">只需填写数值，无需填写单位，右侧单元格同理。
</t>
        </r>
      </text>
    </comment>
    <comment ref="H32" authorId="0">
      <text>
        <r>
          <rPr>
            <sz val="9"/>
            <rFont val="宋体"/>
            <charset val="134"/>
          </rPr>
          <t>=实际自查次数/计划自查次数*100％</t>
        </r>
      </text>
    </comment>
    <comment ref="I32" authorId="1">
      <text>
        <r>
          <rPr>
            <sz val="9"/>
            <rFont val="宋体"/>
            <charset val="134"/>
          </rPr>
          <t>自动生成</t>
        </r>
      </text>
    </comment>
    <comment ref="J32" authorId="0">
      <text>
        <r>
          <rPr>
            <sz val="9"/>
            <rFont val="宋体"/>
            <charset val="134"/>
          </rPr>
          <t xml:space="preserve">主要有但不限于内部审计、第三方监管、逐层向下监管、自行建立管理规定等方式，并且可以组合使用。
</t>
        </r>
      </text>
    </comment>
    <comment ref="J34" authorId="0">
      <text>
        <r>
          <rPr>
            <sz val="9"/>
            <rFont val="宋体"/>
            <charset val="134"/>
          </rPr>
          <t>如项目已完成，此处可填“已完成”；如部分完成或未完成，简要说明有关情况。</t>
        </r>
      </text>
    </comment>
    <comment ref="M37" authorId="0">
      <text>
        <r>
          <rPr>
            <sz val="9"/>
            <rFont val="宋体"/>
            <charset val="134"/>
          </rPr>
          <t>请下拉选择。</t>
        </r>
      </text>
    </comment>
    <comment ref="M38" authorId="0">
      <text>
        <r>
          <rPr>
            <sz val="9"/>
            <rFont val="宋体"/>
            <charset val="134"/>
          </rPr>
          <t>请下拉选择。</t>
        </r>
      </text>
    </comment>
    <comment ref="M39" authorId="0">
      <text>
        <r>
          <rPr>
            <sz val="9"/>
            <rFont val="宋体"/>
            <charset val="134"/>
          </rPr>
          <t>请下拉选择。</t>
        </r>
      </text>
    </comment>
    <comment ref="B41" authorId="1">
      <text>
        <r>
          <rPr>
            <sz val="9"/>
            <rFont val="宋体"/>
            <charset val="134"/>
          </rPr>
          <t xml:space="preserve">请参照预算单位年度部门预算申报时在“数字政府公共财政综合管理平台”（即“数字财政”）中所录入的绩效信息填写。
</t>
        </r>
      </text>
    </comment>
    <comment ref="J41" authorId="0">
      <text>
        <r>
          <rPr>
            <sz val="9"/>
            <rFont val="宋体"/>
            <charset val="134"/>
          </rPr>
          <t>如项目已完成，此处可填“已完成”；如部分完成或未完成，简要说明有关情况。</t>
        </r>
      </text>
    </comment>
    <comment ref="B42" authorId="1">
      <text>
        <r>
          <rPr>
            <sz val="9"/>
            <rFont val="宋体"/>
            <charset val="134"/>
          </rPr>
          <t>请参照预算单位年度部门预算申报时在“数字政府公共财政综合管理平台”（即“数字财政”）中所录入的绩效信息填写。</t>
        </r>
      </text>
    </comment>
    <comment ref="J42" authorId="0">
      <text>
        <r>
          <rPr>
            <sz val="9"/>
            <rFont val="宋体"/>
            <charset val="134"/>
          </rPr>
          <t>如项目已完成，此处可填“已完成”；如部分完成或未完成，简要说明有关情况。</t>
        </r>
      </text>
    </comment>
    <comment ref="A43" authorId="0">
      <text>
        <r>
          <rPr>
            <sz val="9"/>
            <rFont val="宋体"/>
            <charset val="134"/>
          </rPr>
          <t>（与目标设置中的预期产出对比）</t>
        </r>
      </text>
    </comment>
    <comment ref="G43" authorId="1">
      <text>
        <r>
          <rPr>
            <sz val="9"/>
            <rFont val="宋体"/>
            <charset val="134"/>
          </rPr>
          <t xml:space="preserve">本单元格及其右侧单元格应尽可能采用定量指标，若确无法对绩效指标进行量化，则采用定性指标（如：有效改善、显著提升）
</t>
        </r>
      </text>
    </comment>
    <comment ref="K43" authorId="1">
      <text>
        <r>
          <rPr>
            <sz val="9"/>
            <rFont val="宋体"/>
            <charset val="134"/>
          </rPr>
          <t>如：个；元\人；天；%；‰；公顷……只适用于定量指标。定性指标无需填写计量单位</t>
        </r>
      </text>
    </comment>
    <comment ref="M43" authorId="1">
      <text>
        <r>
          <rPr>
            <sz val="9"/>
            <rFont val="宋体"/>
            <charset val="134"/>
          </rPr>
          <t>若未完成绩效指标，则在此处简要说明原因</t>
        </r>
      </text>
    </comment>
    <comment ref="D44" authorId="0">
      <text>
        <r>
          <rPr>
            <sz val="9"/>
            <rFont val="宋体"/>
            <charset val="134"/>
          </rPr>
          <t>请参考《云浮市预算绩效指标库（部门版）》（云财绩[2021]7号）填报，也可根据实际工作需要自定义新的绩效指标。绩效指标需精确到三级指标。
实例：
1、建档立卡学生补贴标准（成本指标）；
2、新建停车位数量（产出指标）；
3、肉桂种植面积（产出指标）；
4、案件处理数（产出指标）；
5、预期增加收入（经济效益指标）；
6、节电量（社会效益指标）；
7、脱贫率（社会效益指标）；
8、最迟完成时间（时效指标）；
9、受访群众满意度（满意度指标）；
10、受惠对象评价度（满意度指标）。</t>
        </r>
      </text>
    </comment>
    <comment ref="L45" authorId="0">
      <text>
        <r>
          <rPr>
            <sz val="9"/>
            <rFont val="宋体"/>
            <charset val="134"/>
          </rPr>
          <t>请下拉选择。</t>
        </r>
      </text>
    </comment>
    <comment ref="L49" authorId="0">
      <text>
        <r>
          <rPr>
            <sz val="9"/>
            <rFont val="宋体"/>
            <charset val="134"/>
          </rPr>
          <t>请下拉选择。</t>
        </r>
      </text>
    </comment>
    <comment ref="L50" authorId="0">
      <text>
        <r>
          <rPr>
            <sz val="9"/>
            <rFont val="宋体"/>
            <charset val="134"/>
          </rPr>
          <t>请下拉选择。</t>
        </r>
      </text>
    </comment>
    <comment ref="L51" authorId="0">
      <text>
        <r>
          <rPr>
            <sz val="9"/>
            <rFont val="宋体"/>
            <charset val="134"/>
          </rPr>
          <t>请下拉选择。</t>
        </r>
      </text>
    </comment>
    <comment ref="L52" authorId="0">
      <text>
        <r>
          <rPr>
            <sz val="9"/>
            <rFont val="宋体"/>
            <charset val="134"/>
          </rPr>
          <t>请下拉选择。</t>
        </r>
      </text>
    </comment>
    <comment ref="L53" authorId="0">
      <text>
        <r>
          <rPr>
            <sz val="9"/>
            <rFont val="宋体"/>
            <charset val="134"/>
          </rPr>
          <t>请下拉选择。</t>
        </r>
      </text>
    </comment>
    <comment ref="L54" authorId="0">
      <text>
        <r>
          <rPr>
            <sz val="9"/>
            <rFont val="宋体"/>
            <charset val="134"/>
          </rPr>
          <t>请下拉选择。</t>
        </r>
      </text>
    </comment>
    <comment ref="L55" authorId="0">
      <text>
        <r>
          <rPr>
            <sz val="9"/>
            <rFont val="宋体"/>
            <charset val="134"/>
          </rPr>
          <t>请下拉选择。</t>
        </r>
      </text>
    </comment>
    <comment ref="L56" authorId="0">
      <text>
        <r>
          <rPr>
            <sz val="9"/>
            <rFont val="宋体"/>
            <charset val="134"/>
          </rPr>
          <t>请下拉选择。</t>
        </r>
      </text>
    </comment>
    <comment ref="L57" authorId="0">
      <text>
        <r>
          <rPr>
            <sz val="9"/>
            <rFont val="宋体"/>
            <charset val="134"/>
          </rPr>
          <t>请下拉选择。</t>
        </r>
      </text>
    </comment>
    <comment ref="L58" authorId="0">
      <text>
        <r>
          <rPr>
            <sz val="9"/>
            <rFont val="宋体"/>
            <charset val="134"/>
          </rPr>
          <t>请下拉选择。</t>
        </r>
      </text>
    </comment>
    <comment ref="B61" authorId="0">
      <text>
        <r>
          <rPr>
            <sz val="9"/>
            <rFont val="宋体"/>
            <charset val="134"/>
          </rPr>
          <t>项目监管、实施机构是否基本稳定。</t>
        </r>
      </text>
    </comment>
    <comment ref="H61" authorId="0">
      <text>
        <r>
          <rPr>
            <sz val="9"/>
            <rFont val="宋体"/>
            <charset val="134"/>
          </rPr>
          <t>项目实施过程中是否做到节约资源、保护环境。</t>
        </r>
      </text>
    </comment>
    <comment ref="B62" authorId="0">
      <text>
        <r>
          <rPr>
            <sz val="9"/>
            <rFont val="宋体"/>
            <charset val="134"/>
          </rPr>
          <t>如管护、经费投入等是否形成长效机制。</t>
        </r>
      </text>
    </comment>
    <comment ref="B63" authorId="0">
      <text>
        <r>
          <rPr>
            <sz val="9"/>
            <rFont val="宋体"/>
            <charset val="134"/>
          </rPr>
          <t>是否建立基本的安全管理、资金管理、风险管理、质量管理等政策制度，且不断完善。</t>
        </r>
      </text>
    </comment>
  </commentList>
</comments>
</file>

<file path=xl/comments3.xml><?xml version="1.0" encoding="utf-8"?>
<comments xmlns="http://schemas.openxmlformats.org/spreadsheetml/2006/main">
  <authors>
    <author>Administrator</author>
  </authors>
  <commentList>
    <comment ref="C2" authorId="0">
      <text>
        <r>
          <rPr>
            <sz val="9"/>
            <rFont val="宋体"/>
            <charset val="134"/>
          </rPr>
          <t xml:space="preserve">自动生成，
如出现空白/错误，请返回封面相应位置修改.
</t>
        </r>
      </text>
    </comment>
    <comment ref="G2" authorId="0">
      <text>
        <r>
          <rPr>
            <sz val="9"/>
            <rFont val="宋体"/>
            <charset val="134"/>
          </rPr>
          <t xml:space="preserve">自动生成，
如出现空白/错误，请返回封面相应位置修改.
</t>
        </r>
      </text>
    </comment>
    <comment ref="E3" authorId="0">
      <text>
        <r>
          <rPr>
            <sz val="9"/>
            <rFont val="宋体"/>
            <charset val="134"/>
          </rPr>
          <t>对三级指标进行解释说明。</t>
        </r>
      </text>
    </comment>
    <comment ref="F3" authorId="0">
      <text>
        <r>
          <rPr>
            <sz val="9"/>
            <rFont val="宋体"/>
            <charset val="134"/>
          </rPr>
          <t xml:space="preserve">标杆值指该考核指标可得满分或不进行扣分的标准范围或条件。
</t>
        </r>
      </text>
    </comment>
    <comment ref="H5" authorId="0">
      <text>
        <r>
          <rPr>
            <sz val="9"/>
            <rFont val="宋体"/>
            <charset val="134"/>
          </rPr>
          <t>请下拉选择，下同</t>
        </r>
      </text>
    </comment>
    <comment ref="I5" authorId="0">
      <text>
        <r>
          <rPr>
            <sz val="9"/>
            <rFont val="宋体"/>
            <charset val="134"/>
          </rPr>
          <t xml:space="preserve">请下拉选择，下同
由第三方机构填写，部门（单位）请勿填写。
</t>
        </r>
      </text>
    </comment>
    <comment ref="J5" authorId="0">
      <text>
        <r>
          <rPr>
            <sz val="9"/>
            <rFont val="宋体"/>
            <charset val="134"/>
          </rPr>
          <t>由第三方机构填写，部门（单位）请勿填写，下同。</t>
        </r>
      </text>
    </comment>
    <comment ref="H28" authorId="0">
      <text>
        <r>
          <rPr>
            <sz val="9"/>
            <rFont val="宋体"/>
            <charset val="134"/>
          </rPr>
          <t>自动生成</t>
        </r>
      </text>
    </comment>
    <comment ref="I28" authorId="0">
      <text>
        <r>
          <rPr>
            <sz val="9"/>
            <rFont val="宋体"/>
            <charset val="134"/>
          </rPr>
          <t xml:space="preserve">自动生成
</t>
        </r>
      </text>
    </comment>
    <comment ref="H29" authorId="0">
      <text>
        <r>
          <rPr>
            <sz val="9"/>
            <rFont val="宋体"/>
            <charset val="134"/>
          </rPr>
          <t xml:space="preserve">自动生成。
90-100 优
80-89.9 良
60-79.9 中
0-59.9 差
</t>
        </r>
      </text>
    </comment>
    <comment ref="I29" authorId="0">
      <text>
        <r>
          <rPr>
            <sz val="9"/>
            <rFont val="宋体"/>
            <charset val="134"/>
          </rPr>
          <t>自动生成。
90-100 优
80-89.9 良
60-79.9 中
0-59.9 差</t>
        </r>
      </text>
    </comment>
  </commentList>
</comments>
</file>

<file path=xl/comments4.xml><?xml version="1.0" encoding="utf-8"?>
<comments xmlns="http://schemas.openxmlformats.org/spreadsheetml/2006/main">
  <authors>
    <author>Administrator</author>
    <author>SAINO2</author>
  </authors>
  <commentList>
    <comment ref="B2" authorId="0">
      <text>
        <r>
          <rPr>
            <sz val="9"/>
            <rFont val="宋体"/>
            <charset val="134"/>
          </rPr>
          <t xml:space="preserve">自动生成，
如出现空白/错误，请返回封面相应位置修改.
</t>
        </r>
      </text>
    </comment>
    <comment ref="B3" authorId="0">
      <text>
        <r>
          <rPr>
            <sz val="9"/>
            <rFont val="宋体"/>
            <charset val="134"/>
          </rPr>
          <t xml:space="preserve">自动生成，
如出现空白/错误，请返回封面相应位置修改.
</t>
        </r>
      </text>
    </comment>
    <comment ref="B5" authorId="0">
      <text>
        <r>
          <rPr>
            <sz val="9"/>
            <rFont val="宋体"/>
            <charset val="134"/>
          </rPr>
          <t>如提供同类型多个材料，请部门单位分条列出“佐证材料名称”，同时，对“材料类型”进行同类项合并。</t>
        </r>
      </text>
    </comment>
    <comment ref="D5" authorId="1">
      <text>
        <r>
          <rPr>
            <sz val="9"/>
            <rFont val="宋体"/>
            <charset val="134"/>
          </rPr>
          <t>请下拉选择。</t>
        </r>
      </text>
    </comment>
    <comment ref="E5" authorId="0">
      <text>
        <r>
          <rPr>
            <sz val="9"/>
            <rFont val="宋体"/>
            <charset val="134"/>
          </rPr>
          <t>请下拉选择。此处优先选用电子版方式。</t>
        </r>
      </text>
    </comment>
  </commentList>
</comments>
</file>

<file path=xl/comments5.xml><?xml version="1.0" encoding="utf-8"?>
<comments xmlns="http://schemas.openxmlformats.org/spreadsheetml/2006/main">
  <authors>
    <author>SAINO2</author>
  </authors>
  <commentList>
    <comment ref="N3" authorId="0">
      <text>
        <r>
          <rPr>
            <sz val="9"/>
            <rFont val="宋体"/>
            <charset val="134"/>
          </rPr>
          <t>详见“表完整性检查明细”，当所有表完整性检查通过时，此处显示“基本完整”。</t>
        </r>
      </text>
    </comment>
  </commentList>
</comments>
</file>

<file path=xl/comments6.xml><?xml version="1.0" encoding="utf-8"?>
<comments xmlns="http://schemas.openxmlformats.org/spreadsheetml/2006/main">
  <authors>
    <author>SAINO2</author>
  </authors>
  <commentList>
    <comment ref="A16" authorId="0">
      <text>
        <r>
          <rPr>
            <sz val="9"/>
            <rFont val="宋体"/>
            <charset val="134"/>
          </rPr>
          <t xml:space="preserve">详见“表完整性检查明细”，当所有表完整性检查通过时，此处显示“基本完整”。
</t>
        </r>
      </text>
    </comment>
  </commentList>
</comments>
</file>

<file path=xl/sharedStrings.xml><?xml version="1.0" encoding="utf-8"?>
<sst xmlns="http://schemas.openxmlformats.org/spreadsheetml/2006/main" count="424" uniqueCount="321">
  <si>
    <t>罗定市本级财政项目支出绩效自评表
（2022年度）</t>
  </si>
  <si>
    <t xml:space="preserve">
项目名称
</t>
  </si>
  <si>
    <t>审计业务运转经费及其他经费</t>
  </si>
  <si>
    <t xml:space="preserve">
项目主管部门（公章）
</t>
  </si>
  <si>
    <t>罗定市审计局</t>
  </si>
  <si>
    <t xml:space="preserve">
项目实施单位（公章）
</t>
  </si>
  <si>
    <t>项目实施单位
负责人（签章）</t>
  </si>
  <si>
    <t>王晓炼</t>
  </si>
  <si>
    <t>办公电话</t>
  </si>
  <si>
    <t>0766-</t>
  </si>
  <si>
    <t xml:space="preserve">
填报人
（签章）
</t>
  </si>
  <si>
    <t xml:space="preserve">
手机号码
</t>
  </si>
  <si>
    <t xml:space="preserve">
项目实施单位地址
</t>
  </si>
  <si>
    <t>罗定市罗城街道泷洲中路82号</t>
  </si>
  <si>
    <t xml:space="preserve">
填报日期
</t>
  </si>
  <si>
    <t>罗定市财政局 制</t>
  </si>
  <si>
    <t>项目信息表</t>
  </si>
  <si>
    <t>项目实施单位（公章）：</t>
  </si>
  <si>
    <t>项目主管部门（公章）</t>
  </si>
  <si>
    <t>项目
基本
信息</t>
  </si>
  <si>
    <t>项目名称</t>
  </si>
  <si>
    <t>资金安排年度</t>
  </si>
  <si>
    <t>2022年度</t>
  </si>
  <si>
    <t>资金文号</t>
  </si>
  <si>
    <t>罗财预预〔2022〕1号</t>
  </si>
  <si>
    <t>资金归
口股室</t>
  </si>
  <si>
    <t>行政政法股</t>
  </si>
  <si>
    <t>项目存续状况</t>
  </si>
  <si>
    <t>本年度新增项目</t>
  </si>
  <si>
    <t>资金使用
类别</t>
  </si>
  <si>
    <t>其他专项类</t>
  </si>
  <si>
    <t>是否属于大专项
资金项目</t>
  </si>
  <si>
    <t>否</t>
  </si>
  <si>
    <t>是否属于债务
资金项目</t>
  </si>
  <si>
    <t>项目
资金
信息</t>
  </si>
  <si>
    <t xml:space="preserve">资金到位及支付情况
</t>
  </si>
  <si>
    <t>资金层级</t>
  </si>
  <si>
    <t>本次评价资金情况（万元）</t>
  </si>
  <si>
    <t>上年度结转结余金额</t>
  </si>
  <si>
    <t>本年度预算安排金额</t>
  </si>
  <si>
    <t>本年度实际到位金额</t>
  </si>
  <si>
    <t>实际支出金额</t>
  </si>
  <si>
    <t>财政
收回</t>
  </si>
  <si>
    <t>结余结转金额</t>
  </si>
  <si>
    <t>实际到位金额</t>
  </si>
  <si>
    <t>到位率（%）</t>
  </si>
  <si>
    <t>实际到位时间</t>
  </si>
  <si>
    <t>支出金额</t>
  </si>
  <si>
    <t>支出率（%）</t>
  </si>
  <si>
    <t>合计</t>
  </si>
  <si>
    <t>—</t>
  </si>
  <si>
    <t>中央财政资金</t>
  </si>
  <si>
    <t>省财政资金</t>
  </si>
  <si>
    <t>云浮市财政资金</t>
  </si>
  <si>
    <t>罗定市（本级）财政资金（必填）</t>
  </si>
  <si>
    <t>其他资金</t>
  </si>
  <si>
    <t>预算支出及财务核算规范性</t>
  </si>
  <si>
    <t>是否调整预算支出内容</t>
  </si>
  <si>
    <t>调整预算支出内容</t>
  </si>
  <si>
    <t>自查是否有违规金额</t>
  </si>
  <si>
    <t>如有，违规金额（元）</t>
  </si>
  <si>
    <t>违规情况说明</t>
  </si>
  <si>
    <t>是否超范
围及标准
支出</t>
  </si>
  <si>
    <t>如是，涉及金额</t>
  </si>
  <si>
    <t>是否进行过财政监督检查或审计</t>
  </si>
  <si>
    <t>如是，请提供监督检查或审计报告</t>
  </si>
  <si>
    <t>是否专账
核算</t>
  </si>
  <si>
    <t>核算凭证是否规范有效</t>
  </si>
  <si>
    <t>是</t>
  </si>
  <si>
    <t>项目
管理
信息</t>
  </si>
  <si>
    <t xml:space="preserve">实施程序
</t>
  </si>
  <si>
    <t>组织实施
情况统计</t>
  </si>
  <si>
    <t>内容</t>
  </si>
  <si>
    <t>是否执行</t>
  </si>
  <si>
    <t>实际执行数</t>
  </si>
  <si>
    <t>未执行原因</t>
  </si>
  <si>
    <t>政府采购</t>
  </si>
  <si>
    <t>招投标</t>
  </si>
  <si>
    <t>（请选择）</t>
  </si>
  <si>
    <t>法人负责制</t>
  </si>
  <si>
    <t>监理</t>
  </si>
  <si>
    <t>合同管理制</t>
  </si>
  <si>
    <t>其他</t>
  </si>
  <si>
    <t>总执行次数（次）</t>
  </si>
  <si>
    <t>调整情况</t>
  </si>
  <si>
    <t>有调整的项目数</t>
  </si>
  <si>
    <t>按要求应办理报批手续的项目数</t>
  </si>
  <si>
    <t>实际批复调整的项目数</t>
  </si>
  <si>
    <t>调整内容（包括调整预算）</t>
  </si>
  <si>
    <t>调整原因及批复文件</t>
  </si>
  <si>
    <t>未办理批复的项目及
原因</t>
  </si>
  <si>
    <t>验收情况</t>
  </si>
  <si>
    <t xml:space="preserve">是否按规定进行验收           </t>
  </si>
  <si>
    <t>如不办理验收，
简要说明原因：</t>
  </si>
  <si>
    <t>业务经费支出不涉及验收工作。</t>
  </si>
  <si>
    <t>验收时间</t>
  </si>
  <si>
    <t>验收
单位</t>
  </si>
  <si>
    <t>办理验收手续项目数（个）</t>
  </si>
  <si>
    <t>验收
程序</t>
  </si>
  <si>
    <t>项目已完成但未办理验收手续的
简要情况说明：</t>
  </si>
  <si>
    <t>管理情况</t>
  </si>
  <si>
    <t>部门监管</t>
  </si>
  <si>
    <t>计划自查
次数（次)</t>
  </si>
  <si>
    <t>实际自查次数（次）</t>
  </si>
  <si>
    <t>完成自查率（%）</t>
  </si>
  <si>
    <t>监管方式</t>
  </si>
  <si>
    <t>项目
计划
内容</t>
  </si>
  <si>
    <t>计划实施
内容</t>
  </si>
  <si>
    <t>序号</t>
  </si>
  <si>
    <t>起止时间</t>
  </si>
  <si>
    <t>实施内容</t>
  </si>
  <si>
    <t>实际完成情况</t>
  </si>
  <si>
    <t xml:space="preserve">  2021年  7月- 2022年6月</t>
  </si>
  <si>
    <t>完成罗定市市委审计委员会批准的2021至2022审计年度审计项目计划中的审计项目</t>
  </si>
  <si>
    <t>已完成</t>
  </si>
  <si>
    <t xml:space="preserve">  2022年  7月-2022年 12月</t>
  </si>
  <si>
    <t>完成罗定市委审计委员会批准的2022年下半年审计年度审计项目计划中的审计项目</t>
  </si>
  <si>
    <t>保障绩效
目标实现
措施文件</t>
  </si>
  <si>
    <t>文件类型</t>
  </si>
  <si>
    <t>文件名称</t>
  </si>
  <si>
    <t>文号</t>
  </si>
  <si>
    <t>是否提供
佐证材料</t>
  </si>
  <si>
    <t>财务制度</t>
  </si>
  <si>
    <t>实施方案</t>
  </si>
  <si>
    <t>其他文件</t>
  </si>
  <si>
    <t>绩效目标完成情况</t>
  </si>
  <si>
    <t>绩效目标分类</t>
  </si>
  <si>
    <t>绩效目标内容</t>
  </si>
  <si>
    <t>总体绩效目标</t>
  </si>
  <si>
    <t>完成罗定市审计委员会批准的审计项目计划的审计项目。</t>
  </si>
  <si>
    <t>年度绩效目标</t>
  </si>
  <si>
    <t>绩效指标完成情况</t>
  </si>
  <si>
    <t>绩效指标分类与层级</t>
  </si>
  <si>
    <t>年初绩效指标申报值</t>
  </si>
  <si>
    <t>年度绩效指标完成值</t>
  </si>
  <si>
    <t>计量单位</t>
  </si>
  <si>
    <t>绩效指标是否完成</t>
  </si>
  <si>
    <t>绩效指标未完成原因</t>
  </si>
  <si>
    <t>一级指标名称</t>
  </si>
  <si>
    <t xml:space="preserve"> 二级指标名称</t>
  </si>
  <si>
    <t>三级指标名称</t>
  </si>
  <si>
    <t>三级指标解释说明</t>
  </si>
  <si>
    <t>成本指标</t>
  </si>
  <si>
    <t>产出指标</t>
  </si>
  <si>
    <t>数量指标</t>
  </si>
  <si>
    <t>质量指标</t>
  </si>
  <si>
    <t>时效指标</t>
  </si>
  <si>
    <t>效益指标</t>
  </si>
  <si>
    <t>经济效益指标</t>
  </si>
  <si>
    <t>社会效益指标</t>
  </si>
  <si>
    <t>被审计单位根据审计建议建立健全规章制度数量</t>
  </si>
  <si>
    <t>反映被审计单位根据审计建议建立健全规章制度的数量</t>
  </si>
  <si>
    <t>项</t>
  </si>
  <si>
    <t>生态效益指标</t>
  </si>
  <si>
    <t>可持续影响指标</t>
  </si>
  <si>
    <t>满意度指标</t>
  </si>
  <si>
    <t>服务对象满意度指标</t>
  </si>
  <si>
    <t>审计人员被投诉率</t>
  </si>
  <si>
    <t>反映接到关于审计人员依法审计、廉洁审计、文明审计方面信访举报的审计项目占全部项目的比例</t>
  </si>
  <si>
    <t>个</t>
  </si>
  <si>
    <t>领导对审理工作的满意率</t>
  </si>
  <si>
    <t>领导对审理工作的满意度</t>
  </si>
  <si>
    <t>若行数不能满足填报需要，可显示隐藏的备用行，或在相应指标位置下继续插入行。</t>
  </si>
  <si>
    <t>项目可持续性自评情况</t>
  </si>
  <si>
    <t>1.机构是否可持续</t>
  </si>
  <si>
    <t>4.保护环境是否可持续</t>
  </si>
  <si>
    <t>2.机制是否可持续</t>
  </si>
  <si>
    <t>5.是否出现质量问题</t>
  </si>
  <si>
    <t>3.政策或制度是否可持续</t>
  </si>
  <si>
    <t>6.是否发生安全事故</t>
  </si>
  <si>
    <t>罗定市项目支出绩效自评表</t>
  </si>
  <si>
    <t>项目实施单位：</t>
  </si>
  <si>
    <t>项目名称：</t>
  </si>
  <si>
    <t>一级
指标</t>
  </si>
  <si>
    <t>二级指标</t>
  </si>
  <si>
    <t>三级指标</t>
  </si>
  <si>
    <t>单项分值</t>
  </si>
  <si>
    <t>指标解释</t>
  </si>
  <si>
    <t>标杆值</t>
  </si>
  <si>
    <t>评分标准</t>
  </si>
  <si>
    <t>部门自评分数</t>
  </si>
  <si>
    <t>第三方复核</t>
  </si>
  <si>
    <t>第三方机构评分</t>
  </si>
  <si>
    <t>扣分事项</t>
  </si>
  <si>
    <t>决策
（24分）</t>
  </si>
  <si>
    <t>项目立项
（6分）</t>
  </si>
  <si>
    <t>立项依据
充分性</t>
  </si>
  <si>
    <t>项目立项是否符合法律法规、相关政策、发展规划以及部门职责，用以反映和考核项目立项依据情况。</t>
  </si>
  <si>
    <t>充分</t>
  </si>
  <si>
    <t>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⑤项目是否与相关部门同类项目或部门内部相关项目不重复。
5项各占1/5权重分，每有一项不满足，则扣除相应权重分。</t>
  </si>
  <si>
    <t>立项程序
规范性</t>
  </si>
  <si>
    <t>项目的申请、设立过程是否符合相关要求，用以反映和考核项目立项的规范情况。</t>
  </si>
  <si>
    <t>规范</t>
  </si>
  <si>
    <t>①项目按照规定的程序申请设立；
②所提交的文件、材料符合相关要求；
③事前已经过必要的可行性研究、专家论证、风险评估、绩效评估、集体决策等。
若①②③齐全得权重100%；缺①本项得0分；缺②扣权重1/3；缺③扣权重1/3。</t>
  </si>
  <si>
    <t>绩效目标
（10分）</t>
  </si>
  <si>
    <t>绩效目标
合理性</t>
  </si>
  <si>
    <t>项目所设定的绩效目标是否依据充分，是否符合客观实际，用以反映和考核项目绩效目标与项目实施的相符情况。</t>
  </si>
  <si>
    <t>合理</t>
  </si>
  <si>
    <t>①项目有绩效目标；
②项目绩效目标与实际工作内容具有相关性；
③项目预期产出效益和效果符合正常的业绩水平；
④绩效目标与预算确定的项目投资额或资金量相匹配。
4项各占1/4权重分，每有一项不满足，则扣除相应权重分。</t>
  </si>
  <si>
    <t>绩效指标
明确性</t>
  </si>
  <si>
    <t>依据绩效目标设定的绩效指标是否清晰、细化、可衡量等，用以反映和考核项目绩效目标的明细化情况。</t>
  </si>
  <si>
    <t>明确</t>
  </si>
  <si>
    <t>①将项目绩效目标细化分解为具体的绩效指标；
②指标值清晰、可衡量；
③指标值与项目年度任务数或计划数相对应。
3项各占1/3权重分，每有一项不满足，则扣除相应权重分。</t>
  </si>
  <si>
    <t>资金投入
（8分）</t>
  </si>
  <si>
    <t>预算编制
科学性</t>
  </si>
  <si>
    <t>项目预算编制是否经过科学论证、有明确标准，资金额度与年度目标是否相适应，用以反映和考核项目预算编制的科学性、合理性情况。</t>
  </si>
  <si>
    <t>科学</t>
  </si>
  <si>
    <t>①预算编制经过科学论证；
②预算内容与项目内容匹配；
③预算额度测算依据充分，按照标准编制；
④预算确定的项目投资额或资金量与工作任务相匹配。
4项各占1/4权重分，每有一项不满足，则扣除相应权重分。</t>
  </si>
  <si>
    <t>资金分配
合理性</t>
  </si>
  <si>
    <t>考察项目资金分配是否有测算依据，预算安排内容与专项资金的设立目的及年度工作重点是否一致，用以反映和考核项目预算资金分配的科学性、合理性。</t>
  </si>
  <si>
    <t>①项目资金分配有测算依据得1/2权重分；
②根据预算安排内容与专项资金的设立目的及年度工作重点的匹配程度判断，分别得年度剩余权重的100%、75%、50%、25%和0%。</t>
  </si>
  <si>
    <t>过程
（21分）</t>
  </si>
  <si>
    <t>资金管理
（13分）</t>
  </si>
  <si>
    <t>资金到位率</t>
  </si>
  <si>
    <t>实际到位资金与预算资金的比率，用以反映和考核2019年度资金落实情况对项目实施的总体保障程度。资金到位率=（实际到位资金/预算资金）*100%。</t>
  </si>
  <si>
    <t>资金到位率达100%得相应权重的100%，每下降1%扣5%权重，扣完相应权重为止。</t>
  </si>
  <si>
    <t>预算执行率</t>
  </si>
  <si>
    <t>项目预算资金是否按照计划执行，用以反映或考核项目预算执行情况。预算执行率=（实际支出金额/实际到位资金）×100%。</t>
  </si>
  <si>
    <t>预算执行率达100%，则得满分，每降低1%扣5%权重分，扣完为止。</t>
  </si>
  <si>
    <t>资金使用
合规性</t>
  </si>
  <si>
    <t>项目资金使用是否符合相关的财务管理制度规定，用以反映和考核项目资金的规范运行情况。</t>
  </si>
  <si>
    <t>合规</t>
  </si>
  <si>
    <t>①符合国家财经法规和财务管理制度以及有关专项资金管理办法的规定；
②资金的拨付有完整的审批程序和手续；
③符合项目预算批复或合同规定的用途；
④不存在截留、挤占、挪用、虚列支出等情况。
4项全部符合视为使用合规，得满分；存在①或③或④不满足时属于严重违规事项，本项指标不得分；在①③④同时符合，②不符合时，本项指标得75%权重分；</t>
  </si>
  <si>
    <t>组织实施
（8分）</t>
  </si>
  <si>
    <t xml:space="preserve"> 管理制度
健全性</t>
  </si>
  <si>
    <t>项目实施单位的管理制度是否健全，是否已制定或具有相应的财务和业务管理制度，财务和业务管理制度是否合法、合规、完整。用以反映和考核财务和业务管理制度对项目顺利实施的保障情况。</t>
  </si>
  <si>
    <t>健全</t>
  </si>
  <si>
    <t>①制定或具有相应的财务管理制度；
②制定或具有相应的业务管理制度；
③财务管理制度合法、合规、完整；
④业务管理制度合法、合规、完整。
4项各占1/4权重分，每有一项不满足，则扣除相应权重分。（需根据实际情况细化制度和修改权重比）</t>
  </si>
  <si>
    <t>制度执行
有效性</t>
  </si>
  <si>
    <t>项目实施是否符合相关管理规定，用以反映和考核相关管理制度的有效执行情况。</t>
  </si>
  <si>
    <t>有效</t>
  </si>
  <si>
    <t>①遵守相关法律法规和相关管理规定；
②项目调整及支出调整手续完备；
③项目合同书、验收报告、技术鉴定等资料齐全并及时归档；
④项目实施的人员条件、场地设备、信息支撑等落实到位。
4项各占1/4权重分，每有一项不满足，则扣除相应权重分。（需根据实际情况细化制度和修改权重比）</t>
  </si>
  <si>
    <t>产出
(25分)</t>
  </si>
  <si>
    <t>产出数量（10分）</t>
  </si>
  <si>
    <t>实际完成率</t>
  </si>
  <si>
    <t>项目实施的实际产出数与计划产出数的比率，用以反映和考核项目产出数量目标的实现程度。实际完成率=（实际产出数/计划产出数）×100%。
实际产出数：一定时期（本年度或项目期）内项目实际产出的产品或提供的服务数量。
计划产出数：项目绩效目标确定的在一定时期（本年度或项目期）内计划产出的产品或提供的服务数量。</t>
  </si>
  <si>
    <t>实际完成率达100%，则得满分，每低于1%，扣除5%权重分，扣完为止。</t>
  </si>
  <si>
    <t>数量变动率</t>
  </si>
  <si>
    <t>考察评价年度项目实际增减变动完成情况。项目数量变动率=（本年度实际数量-上年度实际数量）/上年度实际数量*100%。</t>
  </si>
  <si>
    <t>-50%-50%</t>
  </si>
  <si>
    <t>项目数量变动率在-50-50%（即绝对值在50％以内），则得满分；每超出5%，扣除5%权重分，扣完为止。（数量变动率根据计划标准、历史标准、横向标准、行业标准和政府考核等数据取得。）</t>
  </si>
  <si>
    <t>产出质量
（5分）</t>
  </si>
  <si>
    <t>质量达标率</t>
  </si>
  <si>
    <t xml:space="preserve">项目完成的质量达标产出数与实际产出数的比率，用以反映和考核项目产出质量目标的实现程度。质量达标率=（质量达标产出数/实际产出数）×100%。
质量达标产出数：一定时期（本年度或项目期）内实际达到既定质量标准的产品或服务数量。既定质量标准是指项目实施单位设立绩效目标时依据计划标准、行业标准、历史标准或其他标准而设定的绩效指标值。
</t>
  </si>
  <si>
    <t>质量达标率达100%，则得满分，每低于1%，扣除5%权重分，扣完为止。</t>
  </si>
  <si>
    <t>产出时效
（5分）</t>
  </si>
  <si>
    <t>完成及时率</t>
  </si>
  <si>
    <t>各项目是否均按照计划、文件批复等相关规定及时完成，用以反映和考核项目产出时效目标的实现程度。项目完成及时率=及时完成的产出数/实际产出数*100%</t>
  </si>
  <si>
    <t>完成及时率达100%，则得满分，每低于1%，扣除5%权重分，扣完为止。</t>
  </si>
  <si>
    <t>产出成本
（5分）</t>
  </si>
  <si>
    <t>成本节约率</t>
  </si>
  <si>
    <t>完成项目计划工作目标的实际节约成本与计划成本的比率，用以反映和考核项目的成本节约程度。成本节约率=[（计划成本-实际成本）/计划成本]×100%。
实际成本：项目实施单位如期、保质、保量完成既定工作目标实际所耗费的支出。
计划成本：项目实施单位为完成工作目标计划安排的支出，一般以项目预算为参考。</t>
  </si>
  <si>
    <t>0%-15%</t>
  </si>
  <si>
    <t>成本节约率大于0%且低于15%，得满分；成本节约率高于15%后，每上升5％，扣除5%权重分，扣完为止。</t>
  </si>
  <si>
    <t>效益
（30分）</t>
  </si>
  <si>
    <t>项目效益
（20分）</t>
  </si>
  <si>
    <t>经济效益</t>
  </si>
  <si>
    <t>对该项目实施后所产生的经济效益进行衡量</t>
  </si>
  <si>
    <r>
      <rPr>
        <sz val="10"/>
        <rFont val="仿宋_GB2312"/>
        <charset val="134"/>
      </rPr>
      <t>经济效益、社会效益和生态效益指标应根据项目实际情况有选择地设置和细化四级指标和权重，应为定量指标。效益指标应根据部门三定方案工作职能、行业“十三五”规划工作目标、年度工作目标、政府重点工作任务、政府综合考核任务和项目绩效目标完成度等确定。</t>
    </r>
    <r>
      <rPr>
        <sz val="10"/>
        <color rgb="FFFF0000"/>
        <rFont val="仿宋_GB2312"/>
        <charset val="134"/>
      </rPr>
      <t xml:space="preserve">
</t>
    </r>
    <r>
      <rPr>
        <sz val="10"/>
        <rFont val="仿宋_GB2312"/>
        <charset val="134"/>
      </rPr>
      <t>评分依据为：将所有可量化的绩效指标（定量指标）进行算术平均数计算下的（绩效指标完成度/年初绩效指标设定值）*100％，该计算值每下降5％，扣除1分（下降不足5％的不进行扣除，该项指标得分精确到整数），扣完为止。</t>
    </r>
  </si>
  <si>
    <t>社会效益</t>
  </si>
  <si>
    <t>对该项目实施后所产生的社会效益进行衡量</t>
  </si>
  <si>
    <t>生态效益</t>
  </si>
  <si>
    <t>对该项目实施后所产生的生态效益进行衡量</t>
  </si>
  <si>
    <t>可持续
影响
（2分）</t>
  </si>
  <si>
    <t>政策
可持续性</t>
  </si>
  <si>
    <t>考察项目后续运行及成效发挥的可持续影响情况。</t>
  </si>
  <si>
    <t>项目政策能够使项目后续运行及成效发挥得到可持续发展得满分，未得到可持续发展则可根据评审专家或第三方机构判断得75%、50%、25%、0的权重分。</t>
  </si>
  <si>
    <t>项目发展机制可持续性</t>
  </si>
  <si>
    <t>考察项目运转是否形成了可持续发展的机制。</t>
  </si>
  <si>
    <t>项目运转形成了可持续发展的机制则得满分，未形成则可根据评审专家或第三方机构判断得75%、50%、25%、0的权重分。</t>
  </si>
  <si>
    <t>满意度
（8分）</t>
  </si>
  <si>
    <t>服务对象
满意度</t>
  </si>
  <si>
    <t>考察社会公众或服务对象对项目实施效果的满意程度。社会公众或服务对象是指因该项目实施而受到影响的部门（单位）、群体或个人。一般采取社会调查的方式。</t>
  </si>
  <si>
    <t>服务对象满意度达100%，则得满分，每降低1%，扣除5%权重分。（服务对象满意度根据历史数据、绩效目标、考核目标等确定，通常不低于80%，若低于则需作出说明；若项目存在潜在受益服务对象，应同时对其进行满意度打分。）</t>
  </si>
  <si>
    <r>
      <rPr>
        <sz val="10"/>
        <color rgb="FFFF0000"/>
        <rFont val="仿宋_GB2312"/>
        <charset val="134"/>
      </rPr>
      <t>扣分项</t>
    </r>
    <r>
      <rPr>
        <sz val="9"/>
        <color indexed="10"/>
        <rFont val="仿宋_GB2312"/>
        <charset val="134"/>
      </rPr>
      <t>（-10分）</t>
    </r>
  </si>
  <si>
    <t>支出率
（-10分）</t>
  </si>
  <si>
    <t>财政资金
支出率</t>
  </si>
  <si>
    <t>根据项目资金支出数/财政资金实际到位数进行评定</t>
  </si>
  <si>
    <t>50-100%</t>
  </si>
  <si>
    <t>若该项目金额经预算调整后的资金支出率仍低于50％，一次性扣除10分，即本项目不得被评为“优”。</t>
  </si>
  <si>
    <t>总分值</t>
  </si>
  <si>
    <t>-</t>
  </si>
  <si>
    <t>评分等级</t>
  </si>
  <si>
    <t>佐证材料清单</t>
  </si>
  <si>
    <t>项目实施单位（公章）</t>
  </si>
  <si>
    <t>材料类型</t>
  </si>
  <si>
    <t>佐证材料名称</t>
  </si>
  <si>
    <t>是否提供</t>
  </si>
  <si>
    <t>提供方式</t>
  </si>
  <si>
    <t>备注</t>
  </si>
  <si>
    <t>会议纪要</t>
  </si>
  <si>
    <t>罗定市审计委员会2021年第三次会议纪要</t>
  </si>
  <si>
    <t>电子版</t>
  </si>
  <si>
    <t>计划表</t>
  </si>
  <si>
    <t>2021至2022审计年度审计项目计划表</t>
  </si>
  <si>
    <t xml:space="preserve">罗定市审计委员会2022年第一次会议纪要
</t>
  </si>
  <si>
    <t xml:space="preserve">
罗定市审计委员会2022年第二次会议纪要</t>
  </si>
  <si>
    <t>2022年下半年审计项目计划表</t>
  </si>
  <si>
    <t xml:space="preserve">
</t>
  </si>
  <si>
    <t>……</t>
  </si>
  <si>
    <t>横向基本信息过录表</t>
  </si>
  <si>
    <t>项目主管部门</t>
  </si>
  <si>
    <t>项目实施单位</t>
  </si>
  <si>
    <t>填报人</t>
  </si>
  <si>
    <t>项目类型</t>
  </si>
  <si>
    <t>本年度预算安排金额（本级-万元）</t>
  </si>
  <si>
    <t>实际到位金额（本级-万元）</t>
  </si>
  <si>
    <t>到位率（本级-％）</t>
  </si>
  <si>
    <t>支出金额（本级-万元）</t>
  </si>
  <si>
    <t>支出率（本级-％）</t>
  </si>
  <si>
    <t>自评分</t>
  </si>
  <si>
    <t>自评等级</t>
  </si>
  <si>
    <t>表完整性检查</t>
  </si>
  <si>
    <r>
      <rPr>
        <sz val="11"/>
        <color rgb="FF000000"/>
        <rFont val="宋体"/>
        <charset val="134"/>
      </rPr>
      <t>注：本表格用于快速核对信息及提取汇总数据，所有数值均自动生成。如发现内容空白/错误，请返回各报表对应单元格位置补充/修改。</t>
    </r>
    <r>
      <rPr>
        <sz val="11"/>
        <color indexed="10"/>
        <rFont val="宋体"/>
        <charset val="134"/>
      </rPr>
      <t>请勿删除本表格</t>
    </r>
    <r>
      <rPr>
        <b/>
        <sz val="11"/>
        <color indexed="10"/>
        <rFont val="宋体"/>
        <charset val="134"/>
      </rPr>
      <t>。</t>
    </r>
  </si>
  <si>
    <t>表完整性检查明细</t>
  </si>
  <si>
    <t>封面</t>
  </si>
  <si>
    <t>附表1.项目信息及绩效自评表</t>
  </si>
  <si>
    <t>附表2.评分表</t>
  </si>
  <si>
    <t>附表3.佐证材料清单</t>
  </si>
  <si>
    <t>纵向基本信息过录表</t>
  </si>
  <si>
    <r>
      <rPr>
        <sz val="11"/>
        <color rgb="FF000000"/>
        <rFont val="宋体"/>
        <charset val="134"/>
      </rPr>
      <t>注：本表格用于快速核对信息及提取汇总数据，所有数值均自动生成。如发现内容空白/错误，请返回各报表对应单元格位置补充/修改。</t>
    </r>
    <r>
      <rPr>
        <sz val="11"/>
        <color indexed="10"/>
        <rFont val="宋体"/>
        <charset val="134"/>
      </rPr>
      <t>请勿删除本表格</t>
    </r>
    <r>
      <rPr>
        <sz val="11"/>
        <color rgb="FF000000"/>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</si>
</sst>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9">
    <font>
      <sz val="11"/>
      <color indexed="8"/>
      <name val="宋体"/>
      <charset val="134"/>
    </font>
    <font>
      <sz val="20"/>
      <color indexed="8"/>
      <name val="黑体"/>
      <charset val="134"/>
    </font>
    <font>
      <b/>
      <sz val="11"/>
      <color indexed="8"/>
      <name val="宋体"/>
      <charset val="134"/>
    </font>
    <font>
      <sz val="11"/>
      <color rgb="FF000000"/>
      <name val="宋体"/>
      <charset val="134"/>
    </font>
    <font>
      <sz val="11"/>
      <color theme="1"/>
      <name val="宋体"/>
      <charset val="134"/>
      <scheme val="minor"/>
    </font>
    <font>
      <b/>
      <sz val="20"/>
      <color theme="1"/>
      <name val="黑体"/>
      <charset val="134"/>
    </font>
    <font>
      <sz val="10"/>
      <color indexed="8"/>
      <name val="宋体"/>
      <charset val="134"/>
    </font>
    <font>
      <sz val="10"/>
      <color theme="1"/>
      <name val="宋体"/>
      <charset val="134"/>
      <scheme val="minor"/>
    </font>
    <font>
      <b/>
      <sz val="10"/>
      <color theme="1"/>
      <name val="宋体"/>
      <charset val="134"/>
      <scheme val="minor"/>
    </font>
    <font>
      <b/>
      <sz val="10"/>
      <color theme="1"/>
      <name val="仿宋_GB2312"/>
      <charset val="134"/>
    </font>
    <font>
      <sz val="10"/>
      <color theme="1"/>
      <name val="仿宋_GB2312"/>
      <charset val="134"/>
    </font>
    <font>
      <sz val="10"/>
      <name val="仿宋_GB2312"/>
      <charset val="134"/>
    </font>
    <font>
      <sz val="10"/>
      <color rgb="FFFF0000"/>
      <name val="仿宋_GB2312"/>
      <charset val="134"/>
    </font>
    <font>
      <b/>
      <sz val="10"/>
      <color indexed="8"/>
      <name val="宋体"/>
      <charset val="134"/>
    </font>
    <font>
      <b/>
      <sz val="9"/>
      <color indexed="8"/>
      <name val="宋体"/>
      <charset val="134"/>
    </font>
    <font>
      <sz val="12"/>
      <name val="宋体"/>
      <charset val="134"/>
    </font>
    <font>
      <sz val="12"/>
      <color indexed="8"/>
      <name val="宋体"/>
      <charset val="134"/>
    </font>
    <font>
      <b/>
      <sz val="10"/>
      <name val="宋体"/>
      <charset val="134"/>
    </font>
    <font>
      <b/>
      <sz val="9"/>
      <name val="宋体"/>
      <charset val="134"/>
    </font>
    <font>
      <sz val="8"/>
      <name val="宋体"/>
      <charset val="134"/>
    </font>
    <font>
      <sz val="10"/>
      <name val="宋体"/>
      <charset val="134"/>
    </font>
    <font>
      <b/>
      <sz val="8"/>
      <name val="宋体"/>
      <charset val="134"/>
    </font>
    <font>
      <sz val="9"/>
      <color theme="1"/>
      <name val="宋体"/>
      <charset val="134"/>
      <scheme val="minor"/>
    </font>
    <font>
      <sz val="9"/>
      <name val="宋体"/>
      <charset val="134"/>
    </font>
    <font>
      <b/>
      <sz val="11"/>
      <color theme="1"/>
      <name val="宋体"/>
      <charset val="134"/>
      <scheme val="minor"/>
    </font>
    <font>
      <b/>
      <sz val="10"/>
      <color indexed="8"/>
      <name val="宋体"/>
      <charset val="134"/>
      <scheme val="major"/>
    </font>
    <font>
      <sz val="10"/>
      <color indexed="8"/>
      <name val="宋体"/>
      <charset val="134"/>
      <scheme val="major"/>
    </font>
    <font>
      <b/>
      <sz val="10"/>
      <name val="宋体"/>
      <charset val="134"/>
      <scheme val="major"/>
    </font>
    <font>
      <sz val="10"/>
      <name val="宋体"/>
      <charset val="134"/>
      <scheme val="major"/>
    </font>
    <font>
      <sz val="10"/>
      <color rgb="FF000000"/>
      <name val="宋体"/>
      <charset val="134"/>
    </font>
    <font>
      <b/>
      <sz val="22"/>
      <color rgb="FF000000"/>
      <name val="黑体"/>
      <charset val="134"/>
    </font>
    <font>
      <b/>
      <sz val="22"/>
      <color indexed="8"/>
      <name val="黑体"/>
      <charset val="134"/>
    </font>
    <font>
      <b/>
      <sz val="20"/>
      <color indexed="8"/>
      <name val="宋体"/>
      <charset val="134"/>
    </font>
    <font>
      <b/>
      <sz val="14"/>
      <color indexed="8"/>
      <name val="宋体"/>
      <charset val="134"/>
    </font>
    <font>
      <b/>
      <sz val="12"/>
      <color indexed="8"/>
      <name val="宋体"/>
      <charset val="134"/>
    </font>
    <font>
      <b/>
      <sz val="14"/>
      <color indexed="8"/>
      <name val="黑体"/>
      <charset val="134"/>
    </font>
    <font>
      <sz val="14"/>
      <color indexed="8"/>
      <name val="宋体"/>
      <charset val="134"/>
    </font>
    <font>
      <u/>
      <sz val="11"/>
      <color indexed="12"/>
      <name val="宋体"/>
      <charset val="134"/>
    </font>
    <font>
      <u/>
      <sz val="11"/>
      <color rgb="FF800080"/>
      <name val="宋体"/>
      <charset val="134"/>
    </font>
    <font>
      <sz val="11"/>
      <color indexed="10"/>
      <name val="宋体"/>
      <charset val="134"/>
    </font>
    <font>
      <b/>
      <sz val="18"/>
      <color rgb="FF435369"/>
      <name val="宋体"/>
      <charset val="134"/>
    </font>
    <font>
      <i/>
      <sz val="11"/>
      <color indexed="23"/>
      <name val="宋体"/>
      <charset val="134"/>
    </font>
    <font>
      <b/>
      <sz val="15"/>
      <color rgb="FF435369"/>
      <name val="宋体"/>
      <charset val="134"/>
    </font>
    <font>
      <b/>
      <sz val="13"/>
      <color rgb="FF435369"/>
      <name val="宋体"/>
      <charset val="134"/>
    </font>
    <font>
      <b/>
      <sz val="11"/>
      <color rgb="FF435369"/>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theme="0"/>
      <name val="宋体"/>
      <charset val="134"/>
      <scheme val="minor"/>
    </font>
    <font>
      <sz val="11"/>
      <color indexed="9"/>
      <name val="宋体"/>
      <charset val="134"/>
    </font>
    <font>
      <b/>
      <sz val="11"/>
      <color indexed="10"/>
      <name val="宋体"/>
      <charset val="134"/>
    </font>
    <font>
      <sz val="9"/>
      <color indexed="10"/>
      <name val="仿宋_GB2312"/>
      <charset val="134"/>
    </font>
    <font>
      <sz val="9"/>
      <name val="宋体"/>
      <charset val="134"/>
    </font>
    <font>
      <b/>
      <sz val="9"/>
      <name val="宋体"/>
      <charset val="134"/>
    </font>
  </fonts>
  <fills count="59">
    <fill>
      <patternFill patternType="none"/>
    </fill>
    <fill>
      <patternFill patternType="gray125"/>
    </fill>
    <fill>
      <patternFill patternType="solid">
        <fgColor theme="2"/>
        <bgColor indexed="64"/>
      </patternFill>
    </fill>
    <fill>
      <patternFill patternType="solid">
        <fgColor indexed="9"/>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4B083"/>
        <bgColor indexed="64"/>
      </patternFill>
    </fill>
    <fill>
      <patternFill patternType="solid">
        <fgColor rgb="FFDBDBDB"/>
        <bgColor indexed="64"/>
      </patternFill>
    </fill>
    <fill>
      <patternFill patternType="solid">
        <fgColor rgb="FF5C9BD5"/>
        <bgColor indexed="64"/>
      </patternFill>
    </fill>
    <fill>
      <patternFill patternType="solid">
        <fgColor rgb="FFD9E3F3"/>
        <bgColor indexed="64"/>
      </patternFill>
    </fill>
    <fill>
      <patternFill patternType="solid">
        <fgColor rgb="FFFFE598"/>
        <bgColor indexed="64"/>
      </patternFill>
    </fill>
    <fill>
      <patternFill patternType="solid">
        <fgColor rgb="FFB4C7E7"/>
        <bgColor indexed="64"/>
      </patternFill>
    </fill>
    <fill>
      <patternFill patternType="solid">
        <fgColor rgb="FF4473C4"/>
        <bgColor indexed="64"/>
      </patternFill>
    </fill>
    <fill>
      <patternFill patternType="solid">
        <fgColor rgb="FFFFD865"/>
        <bgColor indexed="64"/>
      </patternFill>
    </fill>
    <fill>
      <patternFill patternType="solid">
        <fgColor rgb="FF9DC3E5"/>
        <bgColor indexed="64"/>
      </patternFill>
    </fill>
    <fill>
      <patternFill patternType="solid">
        <fgColor rgb="FFC9C9C9"/>
        <bgColor indexed="64"/>
      </patternFill>
    </fill>
    <fill>
      <patternFill patternType="solid">
        <fgColor rgb="FFDEEAF6"/>
        <bgColor indexed="64"/>
      </patternFill>
    </fill>
    <fill>
      <patternFill patternType="solid">
        <fgColor rgb="FFFBE4D5"/>
        <bgColor indexed="64"/>
      </patternFill>
    </fill>
    <fill>
      <patternFill patternType="solid">
        <fgColor rgb="FFEDEDED"/>
        <bgColor indexed="64"/>
      </patternFill>
    </fill>
    <fill>
      <patternFill patternType="solid">
        <fgColor rgb="FFFFF2CB"/>
        <bgColor indexed="64"/>
      </patternFill>
    </fill>
    <fill>
      <patternFill patternType="solid">
        <fgColor rgb="FFED7B30"/>
        <bgColor indexed="64"/>
      </patternFill>
    </fill>
    <fill>
      <patternFill patternType="solid">
        <fgColor rgb="FFE2EFD9"/>
        <bgColor indexed="64"/>
      </patternFill>
    </fill>
    <fill>
      <patternFill patternType="solid">
        <fgColor rgb="FFBED7EE"/>
        <bgColor indexed="64"/>
      </patternFill>
    </fill>
    <fill>
      <patternFill patternType="solid">
        <fgColor rgb="FFF7CAAC"/>
        <bgColor indexed="64"/>
      </patternFill>
    </fill>
    <fill>
      <patternFill patternType="solid">
        <fgColor rgb="FFC5E0B3"/>
        <bgColor indexed="64"/>
      </patternFill>
    </fill>
    <fill>
      <patternFill patternType="solid">
        <fgColor rgb="FF8FABDB"/>
        <bgColor indexed="64"/>
      </patternFill>
    </fill>
    <fill>
      <patternFill patternType="solid">
        <fgColor rgb="FFA8D08E"/>
        <bgColor indexed="64"/>
      </patternFill>
    </fill>
    <fill>
      <patternFill patternType="solid">
        <fgColor rgb="FFFFBF00"/>
        <bgColor indexed="64"/>
      </patternFill>
    </fill>
    <fill>
      <patternFill patternType="solid">
        <fgColor rgb="FF70AD46"/>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C9BD5"/>
      </bottom>
      <diagonal/>
    </border>
    <border>
      <left/>
      <right/>
      <top/>
      <bottom style="medium">
        <color rgb="FFADCD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5" borderId="15"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6" applyNumberFormat="0" applyFill="0" applyAlignment="0" applyProtection="0">
      <alignment vertical="center"/>
    </xf>
    <xf numFmtId="0" fontId="43" fillId="0" borderId="16" applyNumberFormat="0" applyFill="0" applyAlignment="0" applyProtection="0">
      <alignment vertical="center"/>
    </xf>
    <xf numFmtId="0" fontId="44" fillId="0" borderId="17" applyNumberFormat="0" applyFill="0" applyAlignment="0" applyProtection="0">
      <alignment vertical="center"/>
    </xf>
    <xf numFmtId="0" fontId="44" fillId="0" borderId="0" applyNumberFormat="0" applyFill="0" applyBorder="0" applyAlignment="0" applyProtection="0">
      <alignment vertical="center"/>
    </xf>
    <xf numFmtId="0" fontId="45" fillId="6" borderId="18" applyNumberFormat="0" applyAlignment="0" applyProtection="0">
      <alignment vertical="center"/>
    </xf>
    <xf numFmtId="0" fontId="46" fillId="7" borderId="19" applyNumberFormat="0" applyAlignment="0" applyProtection="0">
      <alignment vertical="center"/>
    </xf>
    <xf numFmtId="0" fontId="47" fillId="7" borderId="18" applyNumberFormat="0" applyAlignment="0" applyProtection="0">
      <alignment vertical="center"/>
    </xf>
    <xf numFmtId="0" fontId="48" fillId="8" borderId="20" applyNumberFormat="0" applyAlignment="0" applyProtection="0">
      <alignment vertical="center"/>
    </xf>
    <xf numFmtId="0" fontId="49" fillId="0" borderId="21" applyNumberFormat="0" applyFill="0" applyAlignment="0" applyProtection="0">
      <alignment vertical="center"/>
    </xf>
    <xf numFmtId="0" fontId="2" fillId="0" borderId="22" applyNumberFormat="0" applyFill="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4" fillId="33" borderId="0" applyNumberFormat="0" applyBorder="0" applyAlignment="0" applyProtection="0">
      <alignment vertical="center"/>
    </xf>
    <xf numFmtId="0" fontId="4" fillId="34" borderId="0" applyNumberFormat="0" applyBorder="0" applyAlignment="0" applyProtection="0">
      <alignment vertical="center"/>
    </xf>
    <xf numFmtId="0" fontId="53" fillId="35" borderId="0" applyNumberFormat="0" applyBorder="0" applyAlignment="0" applyProtection="0">
      <alignment vertical="center"/>
    </xf>
    <xf numFmtId="0" fontId="54" fillId="36" borderId="0" applyNumberFormat="0" applyBorder="0" applyAlignment="0" applyProtection="0">
      <alignment vertical="center"/>
    </xf>
    <xf numFmtId="0" fontId="0" fillId="37" borderId="0" applyNumberFormat="0" applyBorder="0" applyAlignment="0" applyProtection="0">
      <alignment vertical="center"/>
    </xf>
    <xf numFmtId="0" fontId="54" fillId="38" borderId="0" applyNumberFormat="0" applyBorder="0" applyAlignment="0" applyProtection="0">
      <alignment vertical="center"/>
    </xf>
    <xf numFmtId="0" fontId="0" fillId="39" borderId="0" applyNumberFormat="0" applyBorder="0" applyAlignment="0" applyProtection="0">
      <alignment vertical="center"/>
    </xf>
    <xf numFmtId="0" fontId="0" fillId="40" borderId="0" applyNumberFormat="0" applyBorder="0" applyAlignment="0" applyProtection="0">
      <alignment vertical="center"/>
    </xf>
    <xf numFmtId="0" fontId="0" fillId="41" borderId="0" applyNumberFormat="0" applyBorder="0" applyAlignment="0" applyProtection="0">
      <alignment vertical="center"/>
    </xf>
    <xf numFmtId="0" fontId="54" fillId="42" borderId="0" applyNumberFormat="0" applyBorder="0" applyAlignment="0" applyProtection="0">
      <alignment vertical="center"/>
    </xf>
    <xf numFmtId="0" fontId="54" fillId="43" borderId="0" applyNumberFormat="0" applyBorder="0" applyAlignment="0" applyProtection="0">
      <alignment vertical="center"/>
    </xf>
    <xf numFmtId="0" fontId="54" fillId="44" borderId="0" applyNumberFormat="0" applyBorder="0" applyAlignment="0" applyProtection="0">
      <alignment vertical="center"/>
    </xf>
    <xf numFmtId="0" fontId="54" fillId="45" borderId="0" applyNumberFormat="0" applyBorder="0" applyAlignment="0" applyProtection="0">
      <alignment vertical="center"/>
    </xf>
    <xf numFmtId="0" fontId="0" fillId="46" borderId="0" applyNumberFormat="0" applyBorder="0" applyAlignment="0" applyProtection="0">
      <alignment vertical="center"/>
    </xf>
    <xf numFmtId="0" fontId="0" fillId="47" borderId="0" applyNumberFormat="0" applyBorder="0" applyAlignment="0" applyProtection="0">
      <alignment vertical="center"/>
    </xf>
    <xf numFmtId="0" fontId="0" fillId="48" borderId="0" applyNumberFormat="0" applyBorder="0" applyAlignment="0" applyProtection="0">
      <alignment vertical="center"/>
    </xf>
    <xf numFmtId="0" fontId="0" fillId="49" borderId="0" applyNumberFormat="0" applyBorder="0" applyAlignment="0" applyProtection="0">
      <alignment vertical="center"/>
    </xf>
    <xf numFmtId="0" fontId="54" fillId="50" borderId="0" applyNumberFormat="0" applyBorder="0" applyAlignment="0" applyProtection="0">
      <alignment vertical="center"/>
    </xf>
    <xf numFmtId="0" fontId="0" fillId="51" borderId="0" applyNumberFormat="0" applyBorder="0" applyAlignment="0" applyProtection="0">
      <alignment vertical="center"/>
    </xf>
    <xf numFmtId="0" fontId="0" fillId="52" borderId="0" applyNumberFormat="0" applyBorder="0" applyAlignment="0" applyProtection="0">
      <alignment vertical="center"/>
    </xf>
    <xf numFmtId="0" fontId="0" fillId="53" borderId="0" applyNumberFormat="0" applyBorder="0" applyAlignment="0" applyProtection="0">
      <alignment vertical="center"/>
    </xf>
    <xf numFmtId="0" fontId="0" fillId="54" borderId="0" applyNumberFormat="0" applyBorder="0" applyAlignment="0" applyProtection="0">
      <alignment vertical="center"/>
    </xf>
    <xf numFmtId="0" fontId="54" fillId="55" borderId="0" applyNumberFormat="0" applyBorder="0" applyAlignment="0" applyProtection="0">
      <alignment vertical="center"/>
    </xf>
    <xf numFmtId="0" fontId="54" fillId="56" borderId="0" applyNumberFormat="0" applyBorder="0" applyAlignment="0" applyProtection="0">
      <alignment vertical="center"/>
    </xf>
    <xf numFmtId="0" fontId="54" fillId="8" borderId="0" applyNumberFormat="0" applyBorder="0" applyAlignment="0" applyProtection="0">
      <alignment vertical="center"/>
    </xf>
    <xf numFmtId="0" fontId="54" fillId="57" borderId="0" applyNumberFormat="0" applyBorder="0" applyAlignment="0" applyProtection="0">
      <alignment vertical="center"/>
    </xf>
    <xf numFmtId="0" fontId="54" fillId="58" borderId="0" applyNumberFormat="0" applyBorder="0" applyAlignment="0" applyProtection="0">
      <alignment vertical="center"/>
    </xf>
  </cellStyleXfs>
  <cellXfs count="230">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0" fillId="2" borderId="1" xfId="0" applyFill="1" applyBorder="1" applyAlignment="1">
      <alignment horizontal="center" vertical="center"/>
    </xf>
    <xf numFmtId="10" fontId="0" fillId="2" borderId="1" xfId="0" applyNumberForma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3" fillId="0" borderId="0" xfId="0" applyFo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lignment horizontal="left" vertical="center"/>
    </xf>
    <xf numFmtId="0" fontId="0" fillId="2" borderId="1" xfId="0" applyFill="1" applyBorder="1">
      <alignment vertical="center"/>
    </xf>
    <xf numFmtId="0" fontId="4" fillId="0" borderId="0" xfId="0" applyFont="1" applyFill="1" applyBorder="1" applyAlignment="1">
      <alignment vertical="center"/>
    </xf>
    <xf numFmtId="0" fontId="5" fillId="0" borderId="0" xfId="0" applyFont="1" applyFill="1" applyAlignment="1" applyProtection="1">
      <alignment horizontal="center" vertical="center"/>
    </xf>
    <xf numFmtId="0" fontId="6" fillId="0" borderId="0" xfId="0" applyFont="1" applyAlignment="1" applyProtection="1">
      <alignment horizontal="center" vertical="center" wrapText="1"/>
    </xf>
    <xf numFmtId="0" fontId="6"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0" xfId="0" applyFont="1" applyFill="1" applyAlignment="1" applyProtection="1">
      <alignment horizontal="left" vertical="center"/>
    </xf>
    <xf numFmtId="0" fontId="8"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vertical="center"/>
      <protection locked="0"/>
    </xf>
    <xf numFmtId="0" fontId="6" fillId="0" borderId="0" xfId="0" applyFont="1">
      <alignment vertical="center"/>
    </xf>
    <xf numFmtId="0" fontId="5" fillId="0" borderId="0" xfId="0" applyFont="1" applyFill="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4" xfId="0" applyFont="1" applyFill="1" applyBorder="1" applyAlignment="1">
      <alignment horizontal="justify" vertical="center" wrapText="1"/>
    </xf>
    <xf numFmtId="0" fontId="10" fillId="0" borderId="1" xfId="0" applyFont="1" applyFill="1" applyBorder="1" applyAlignment="1" applyProtection="1">
      <alignment horizontal="center" vertical="center" wrapText="1"/>
      <protection locked="0"/>
    </xf>
    <xf numFmtId="0" fontId="10" fillId="2" borderId="1" xfId="0" applyFont="1" applyFill="1" applyBorder="1" applyAlignment="1">
      <alignment horizontal="justify" vertical="center" wrapText="1"/>
    </xf>
    <xf numFmtId="9"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10"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left" vertical="center" wrapText="1"/>
    </xf>
    <xf numFmtId="9" fontId="11" fillId="2" borderId="5" xfId="0" applyNumberFormat="1" applyFont="1" applyFill="1" applyBorder="1" applyAlignment="1">
      <alignment horizontal="center" vertical="center" wrapText="1"/>
    </xf>
    <xf numFmtId="0" fontId="10" fillId="0" borderId="5" xfId="0" applyFont="1" applyFill="1" applyBorder="1" applyAlignment="1" applyProtection="1">
      <alignment horizontal="center" vertical="center" wrapText="1"/>
      <protection locked="0"/>
    </xf>
    <xf numFmtId="0" fontId="11" fillId="2" borderId="6"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0" fillId="0" borderId="6" xfId="0" applyFont="1" applyFill="1" applyBorder="1" applyAlignment="1" applyProtection="1">
      <alignment horizontal="center" vertical="center" wrapText="1"/>
      <protection locked="0"/>
    </xf>
    <xf numFmtId="0" fontId="11" fillId="2" borderId="4" xfId="0" applyFont="1" applyFill="1" applyBorder="1" applyAlignment="1">
      <alignment horizontal="center" vertical="center" wrapText="1"/>
    </xf>
    <xf numFmtId="0" fontId="10" fillId="0" borderId="4" xfId="0"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9" fontId="12" fillId="2" borderId="1" xfId="0"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6" fillId="0" borderId="1" xfId="0" applyFont="1" applyBorder="1" applyProtection="1">
      <alignment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13" fillId="2"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xf>
    <xf numFmtId="0" fontId="0"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176" fontId="17" fillId="2" borderId="1" xfId="0" applyNumberFormat="1" applyFont="1" applyFill="1" applyBorder="1" applyAlignment="1">
      <alignment horizontal="right" vertical="center" wrapText="1"/>
    </xf>
    <xf numFmtId="176" fontId="17" fillId="2" borderId="2" xfId="0" applyNumberFormat="1" applyFont="1" applyFill="1" applyBorder="1" applyAlignment="1">
      <alignment horizontal="right" vertical="center" wrapText="1"/>
    </xf>
    <xf numFmtId="176" fontId="17" fillId="2" borderId="3" xfId="0" applyNumberFormat="1" applyFont="1" applyFill="1" applyBorder="1" applyAlignment="1">
      <alignment horizontal="right" vertical="center" wrapText="1"/>
    </xf>
    <xf numFmtId="10" fontId="17" fillId="2" borderId="1" xfId="0" applyNumberFormat="1" applyFont="1" applyFill="1" applyBorder="1" applyAlignment="1">
      <alignment horizontal="right" vertical="center" wrapText="1"/>
    </xf>
    <xf numFmtId="0" fontId="19" fillId="2" borderId="1" xfId="0" applyFont="1" applyFill="1" applyBorder="1" applyAlignment="1">
      <alignment horizontal="left" vertical="center" wrapText="1"/>
    </xf>
    <xf numFmtId="176" fontId="20" fillId="0" borderId="1" xfId="0" applyNumberFormat="1" applyFont="1" applyFill="1" applyBorder="1" applyAlignment="1" applyProtection="1">
      <alignment horizontal="right" vertical="center" wrapText="1"/>
      <protection locked="0"/>
    </xf>
    <xf numFmtId="10" fontId="20" fillId="2" borderId="1" xfId="0" applyNumberFormat="1" applyFont="1" applyFill="1" applyBorder="1" applyAlignment="1">
      <alignment horizontal="right" vertical="center" wrapText="1"/>
    </xf>
    <xf numFmtId="0" fontId="21" fillId="2" borderId="1" xfId="0" applyFont="1" applyFill="1" applyBorder="1" applyAlignment="1">
      <alignment horizontal="left" vertical="center" wrapText="1"/>
    </xf>
    <xf numFmtId="176" fontId="20" fillId="0" borderId="2" xfId="0" applyNumberFormat="1" applyFont="1" applyFill="1" applyBorder="1" applyAlignment="1" applyProtection="1">
      <alignment horizontal="right" vertical="center" wrapText="1"/>
      <protection locked="0"/>
    </xf>
    <xf numFmtId="176" fontId="20" fillId="0" borderId="3" xfId="0" applyNumberFormat="1" applyFont="1" applyFill="1" applyBorder="1" applyAlignment="1" applyProtection="1">
      <alignment horizontal="right" vertical="center" wrapText="1"/>
      <protection locked="0"/>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0" fillId="0" borderId="1" xfId="0" applyFont="1" applyFill="1" applyBorder="1" applyAlignment="1" applyProtection="1">
      <alignment horizontal="center" vertical="center" wrapText="1"/>
      <protection locked="0"/>
    </xf>
    <xf numFmtId="0" fontId="20" fillId="4" borderId="5" xfId="0" applyNumberFormat="1" applyFont="1" applyFill="1" applyBorder="1" applyAlignment="1" applyProtection="1">
      <alignment horizontal="center" vertical="center" wrapText="1"/>
    </xf>
    <xf numFmtId="0" fontId="22" fillId="0" borderId="8" xfId="0" applyFont="1" applyFill="1" applyBorder="1" applyAlignment="1" applyProtection="1">
      <alignment horizontal="left" vertical="center"/>
      <protection locked="0"/>
    </xf>
    <xf numFmtId="0" fontId="17" fillId="2" borderId="11"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20" fillId="4" borderId="6" xfId="0" applyNumberFormat="1" applyFont="1" applyFill="1" applyBorder="1" applyAlignment="1" applyProtection="1">
      <alignment horizontal="center" vertical="center" wrapText="1"/>
    </xf>
    <xf numFmtId="0" fontId="22" fillId="0" borderId="11" xfId="0" applyFont="1" applyFill="1" applyBorder="1" applyAlignment="1" applyProtection="1">
      <alignment horizontal="left" vertical="center"/>
      <protection locked="0"/>
    </xf>
    <xf numFmtId="0" fontId="23" fillId="2" borderId="1" xfId="0" applyFont="1" applyFill="1" applyBorder="1" applyAlignment="1">
      <alignment horizontal="center" vertical="center" wrapText="1"/>
    </xf>
    <xf numFmtId="176" fontId="4" fillId="0" borderId="1" xfId="0" applyNumberFormat="1" applyFont="1" applyFill="1" applyBorder="1" applyAlignment="1" applyProtection="1">
      <alignment horizontal="right" vertical="center"/>
      <protection locked="0"/>
    </xf>
    <xf numFmtId="0" fontId="17" fillId="2" borderId="5"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 xfId="0" applyFont="1" applyFill="1" applyBorder="1" applyAlignment="1">
      <alignment vertical="center" wrapText="1"/>
    </xf>
    <xf numFmtId="0" fontId="20" fillId="2" borderId="1" xfId="0" applyFont="1" applyFill="1" applyBorder="1" applyAlignment="1">
      <alignment vertical="center" wrapText="1"/>
    </xf>
    <xf numFmtId="0" fontId="20" fillId="0" borderId="2"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7" xfId="0" applyFont="1" applyFill="1" applyBorder="1" applyAlignment="1">
      <alignment horizontal="center" vertical="center"/>
    </xf>
    <xf numFmtId="0" fontId="23" fillId="0" borderId="4"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left" vertical="center" wrapText="1"/>
      <protection locked="0"/>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18" fillId="2" borderId="4" xfId="0" applyFont="1" applyFill="1" applyBorder="1" applyAlignment="1">
      <alignment horizontal="center" vertical="center" wrapText="1"/>
    </xf>
    <xf numFmtId="0" fontId="25" fillId="2" borderId="5"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0" fontId="25" fillId="2" borderId="6"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13"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25" fillId="2" borderId="2"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26" fillId="0" borderId="2" xfId="0" applyFont="1" applyFill="1" applyBorder="1" applyAlignment="1" applyProtection="1">
      <alignment horizontal="center" vertical="center" wrapText="1"/>
      <protection locked="0"/>
    </xf>
    <xf numFmtId="0" fontId="26" fillId="0" borderId="7"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xf>
    <xf numFmtId="0" fontId="6" fillId="2" borderId="5" xfId="0" applyFont="1" applyFill="1" applyBorder="1" applyAlignment="1">
      <alignment horizontal="center" vertical="center" wrapText="1"/>
    </xf>
    <xf numFmtId="0" fontId="26" fillId="0" borderId="8" xfId="0" applyFont="1" applyFill="1" applyBorder="1" applyAlignment="1" applyProtection="1">
      <alignment horizontal="center" vertical="center" wrapText="1"/>
      <protection locked="0"/>
    </xf>
    <xf numFmtId="0" fontId="26" fillId="0" borderId="9"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xf>
    <xf numFmtId="0" fontId="27" fillId="2" borderId="8" xfId="0" applyFont="1" applyFill="1" applyBorder="1" applyAlignment="1" applyProtection="1">
      <alignment horizontal="center" vertical="center" wrapText="1"/>
    </xf>
    <xf numFmtId="0" fontId="27" fillId="2" borderId="10" xfId="0" applyFont="1" applyFill="1" applyBorder="1" applyAlignment="1" applyProtection="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27" fillId="2" borderId="13" xfId="0" applyFont="1" applyFill="1" applyBorder="1" applyAlignment="1" applyProtection="1">
      <alignment horizontal="center" vertical="center" wrapText="1"/>
    </xf>
    <xf numFmtId="0" fontId="27" fillId="2" borderId="14" xfId="0"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8" fillId="0" borderId="1" xfId="0" applyFont="1" applyFill="1" applyBorder="1" applyAlignment="1" applyProtection="1">
      <alignment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28" fillId="0" borderId="2" xfId="0" applyFont="1" applyFill="1" applyBorder="1" applyAlignment="1" applyProtection="1">
      <alignment horizontal="center" vertical="center"/>
      <protection locked="0"/>
    </xf>
    <xf numFmtId="0" fontId="28" fillId="0" borderId="3" xfId="0"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9" fontId="28" fillId="0" borderId="2" xfId="0" applyNumberFormat="1" applyFont="1" applyFill="1" applyBorder="1" applyAlignment="1" applyProtection="1">
      <alignment horizontal="center" vertical="center"/>
      <protection locked="0"/>
    </xf>
    <xf numFmtId="9" fontId="28" fillId="0" borderId="1" xfId="0" applyNumberFormat="1"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protection locked="0"/>
    </xf>
    <xf numFmtId="0" fontId="29" fillId="0" borderId="2" xfId="0" applyNumberFormat="1" applyFont="1" applyFill="1" applyBorder="1" applyAlignment="1" applyProtection="1">
      <alignment horizontal="center" vertical="center"/>
      <protection locked="0"/>
    </xf>
    <xf numFmtId="0" fontId="0" fillId="0" borderId="7" xfId="0" applyNumberFormat="1"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176" fontId="20" fillId="0" borderId="1" xfId="0" applyNumberFormat="1" applyFont="1" applyFill="1" applyBorder="1" applyAlignment="1" applyProtection="1">
      <alignment horizontal="right" vertical="center"/>
      <protection locked="0"/>
    </xf>
    <xf numFmtId="176" fontId="20" fillId="2" borderId="1" xfId="0" applyNumberFormat="1" applyFont="1" applyFill="1" applyBorder="1" applyAlignment="1">
      <alignment horizontal="right" vertical="center"/>
    </xf>
    <xf numFmtId="57" fontId="20" fillId="0" borderId="1" xfId="0" applyNumberFormat="1" applyFont="1" applyFill="1" applyBorder="1" applyAlignment="1" applyProtection="1">
      <alignment horizontal="center" vertical="center" wrapText="1"/>
      <protection locked="0"/>
    </xf>
    <xf numFmtId="176" fontId="20" fillId="0" borderId="5" xfId="0" applyNumberFormat="1" applyFont="1" applyFill="1" applyBorder="1" applyAlignment="1" applyProtection="1">
      <alignment horizontal="right" vertical="center" wrapText="1"/>
      <protection locked="0"/>
    </xf>
    <xf numFmtId="0" fontId="22" fillId="0" borderId="9" xfId="0" applyFont="1" applyFill="1" applyBorder="1" applyAlignment="1" applyProtection="1">
      <alignment horizontal="left" vertical="center"/>
      <protection locked="0"/>
    </xf>
    <xf numFmtId="0" fontId="22" fillId="0" borderId="0" xfId="0" applyFont="1" applyFill="1" applyAlignment="1" applyProtection="1">
      <alignment horizontal="left" vertical="center"/>
      <protection locked="0"/>
    </xf>
    <xf numFmtId="0" fontId="20" fillId="2" borderId="1"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0" borderId="8" xfId="0" applyFont="1" applyFill="1" applyBorder="1" applyAlignment="1" applyProtection="1">
      <alignment horizontal="left" vertical="center" wrapText="1"/>
      <protection locked="0"/>
    </xf>
    <xf numFmtId="0" fontId="20" fillId="0" borderId="10" xfId="0" applyFont="1" applyFill="1" applyBorder="1" applyAlignment="1" applyProtection="1">
      <alignment horizontal="left" vertical="center" wrapText="1"/>
      <protection locked="0"/>
    </xf>
    <xf numFmtId="0" fontId="17" fillId="2" borderId="3" xfId="0" applyFont="1" applyFill="1" applyBorder="1" applyAlignment="1">
      <alignment horizontal="center" vertical="center" wrapText="1"/>
    </xf>
    <xf numFmtId="0" fontId="20" fillId="2" borderId="3" xfId="0" applyFont="1" applyFill="1" applyBorder="1" applyAlignment="1">
      <alignment vertical="center" wrapText="1"/>
    </xf>
    <xf numFmtId="0" fontId="20" fillId="0" borderId="13" xfId="0" applyFont="1" applyFill="1" applyBorder="1" applyAlignment="1" applyProtection="1">
      <alignment horizontal="center" vertical="center" wrapText="1"/>
      <protection locked="0"/>
    </xf>
    <xf numFmtId="0" fontId="20" fillId="0" borderId="14"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4" fillId="2" borderId="3" xfId="0" applyFont="1" applyFill="1" applyBorder="1" applyAlignment="1">
      <alignment horizontal="center" vertical="center"/>
    </xf>
    <xf numFmtId="0" fontId="20" fillId="0" borderId="13" xfId="0" applyFont="1" applyFill="1" applyBorder="1" applyAlignment="1" applyProtection="1">
      <alignment horizontal="left" vertical="center" wrapText="1"/>
      <protection locked="0"/>
    </xf>
    <xf numFmtId="0" fontId="20" fillId="0" borderId="14"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center" vertical="center" wrapText="1"/>
      <protection locked="0"/>
    </xf>
    <xf numFmtId="0" fontId="13" fillId="2" borderId="4"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20" fillId="0" borderId="4"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wrapText="1"/>
    </xf>
    <xf numFmtId="0" fontId="27" fillId="2" borderId="4" xfId="0" applyFont="1" applyFill="1" applyBorder="1" applyAlignment="1" applyProtection="1">
      <alignment horizontal="center" vertical="center" wrapText="1"/>
    </xf>
    <xf numFmtId="0" fontId="27" fillId="2" borderId="11" xfId="0" applyFont="1" applyFill="1" applyBorder="1" applyAlignment="1" applyProtection="1">
      <alignment horizontal="center" vertical="center" wrapText="1"/>
    </xf>
    <xf numFmtId="0" fontId="28" fillId="0" borderId="2" xfId="0" applyFont="1" applyFill="1" applyBorder="1" applyAlignment="1" applyProtection="1">
      <alignment vertical="center"/>
      <protection locked="0"/>
    </xf>
    <xf numFmtId="0" fontId="28" fillId="0" borderId="1" xfId="0" applyFont="1" applyFill="1" applyBorder="1" applyAlignment="1" applyProtection="1">
      <alignment vertical="center"/>
      <protection locked="0"/>
    </xf>
    <xf numFmtId="0" fontId="7" fillId="0" borderId="7" xfId="0" applyFont="1" applyFill="1" applyBorder="1" applyAlignment="1" applyProtection="1">
      <alignment horizontal="center" vertical="center"/>
      <protection locked="0"/>
    </xf>
    <xf numFmtId="0" fontId="28" fillId="0" borderId="7" xfId="0" applyFont="1" applyFill="1" applyBorder="1" applyAlignment="1" applyProtection="1">
      <alignment horizontal="center" vertical="center"/>
      <protection locked="0"/>
    </xf>
    <xf numFmtId="0" fontId="0" fillId="0" borderId="3" xfId="0" applyNumberFormat="1"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wrapText="1"/>
      <protection locked="0"/>
    </xf>
    <xf numFmtId="0" fontId="28" fillId="0" borderId="7"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0" fillId="0" borderId="0" xfId="0" applyProtection="1">
      <alignment vertical="center"/>
    </xf>
    <xf numFmtId="0" fontId="30" fillId="0" borderId="0" xfId="0" applyFont="1" applyAlignment="1" applyProtection="1">
      <alignment horizontal="center" vertical="center" wrapText="1"/>
    </xf>
    <xf numFmtId="0" fontId="31" fillId="0" borderId="0" xfId="0" applyFont="1" applyAlignment="1" applyProtection="1">
      <alignment horizontal="center" vertical="center"/>
    </xf>
    <xf numFmtId="0" fontId="32" fillId="0" borderId="0" xfId="0" applyFont="1" applyAlignment="1" applyProtection="1">
      <alignment vertical="center"/>
    </xf>
    <xf numFmtId="0" fontId="32" fillId="0" borderId="0" xfId="0" applyFont="1" applyAlignment="1" applyProtection="1">
      <alignment horizontal="center" vertical="center"/>
    </xf>
    <xf numFmtId="0" fontId="33" fillId="0" borderId="1" xfId="0" applyFont="1" applyBorder="1" applyAlignment="1" applyProtection="1">
      <alignment horizontal="center" vertical="center" wrapText="1"/>
    </xf>
    <xf numFmtId="0" fontId="16" fillId="0" borderId="1" xfId="0" applyFont="1" applyBorder="1" applyAlignment="1" applyProtection="1">
      <alignment horizontal="left" vertical="center" wrapText="1"/>
      <protection locked="0"/>
    </xf>
    <xf numFmtId="0" fontId="0" fillId="0" borderId="0" xfId="0" applyAlignment="1" applyProtection="1">
      <alignment vertical="center"/>
    </xf>
    <xf numFmtId="0" fontId="16" fillId="0" borderId="1" xfId="0" applyFont="1" applyBorder="1" applyAlignment="1" applyProtection="1">
      <alignment vertical="center" wrapText="1"/>
      <protection locked="0"/>
    </xf>
    <xf numFmtId="0" fontId="16" fillId="0" borderId="5"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xf>
    <xf numFmtId="0" fontId="16" fillId="0" borderId="9" xfId="0"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33" fillId="0" borderId="5" xfId="0" applyFont="1" applyBorder="1" applyAlignment="1" applyProtection="1">
      <alignment horizontal="center" vertical="center" wrapText="1"/>
    </xf>
    <xf numFmtId="0" fontId="16" fillId="0" borderId="8"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0" xfId="0" applyFont="1" applyBorder="1" applyAlignment="1" applyProtection="1">
      <alignment horizontal="left" vertical="center" wrapText="1"/>
      <protection locked="0"/>
    </xf>
    <xf numFmtId="0" fontId="0" fillId="0" borderId="0" xfId="0" applyAlignment="1" applyProtection="1">
      <alignment horizontal="center" vertical="center"/>
    </xf>
    <xf numFmtId="0" fontId="33" fillId="0" borderId="4" xfId="0" applyFont="1" applyBorder="1" applyAlignment="1" applyProtection="1">
      <alignment horizontal="center" vertical="center" wrapText="1"/>
    </xf>
    <xf numFmtId="0" fontId="16" fillId="0" borderId="13"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xf>
    <xf numFmtId="31" fontId="16" fillId="0" borderId="2" xfId="0" applyNumberFormat="1"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35" fillId="0" borderId="0" xfId="0" applyFont="1" applyProtection="1">
      <alignment vertical="center"/>
    </xf>
    <xf numFmtId="0" fontId="36" fillId="0" borderId="0" xfId="0" applyFont="1" applyProtection="1">
      <alignment vertical="center"/>
    </xf>
    <xf numFmtId="0" fontId="10" fillId="3" borderId="1" xfId="0" applyFont="1" applyFill="1" applyBorder="1" applyAlignment="1" quotePrefix="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4" xfId="56"/>
    <cellStyle name="60% - 着色 1" xfId="57"/>
    <cellStyle name="60% - 着色 3" xfId="58"/>
    <cellStyle name="20% - 着色 1" xfId="59"/>
    <cellStyle name="20% - 着色 2" xfId="60"/>
    <cellStyle name="20% - 着色 3" xfId="61"/>
    <cellStyle name="20% - 着色 4" xfId="62"/>
    <cellStyle name="着色 2" xfId="63"/>
    <cellStyle name="20% - 着色 6" xfId="64"/>
    <cellStyle name="40% - 着色 1" xfId="65"/>
    <cellStyle name="40% - 着色 2" xfId="66"/>
    <cellStyle name="40% - 着色 6" xfId="67"/>
    <cellStyle name="60% - 着色 5" xfId="68"/>
    <cellStyle name="60% - 着色 6" xfId="69"/>
    <cellStyle name="着色 3" xfId="70"/>
    <cellStyle name="着色 4" xfId="71"/>
    <cellStyle name="着色 6" xfId="72"/>
  </cellStyles>
  <dxfs count="5">
    <dxf>
      <fill>
        <patternFill patternType="solid">
          <bgColor rgb="FFFF0000"/>
        </patternFill>
      </fill>
    </dxf>
    <dxf>
      <font>
        <color rgb="FF9C0006"/>
      </font>
      <fill>
        <patternFill patternType="solid">
          <bgColor rgb="FFFFC7CE"/>
        </patternFill>
      </fill>
    </dxf>
    <dxf>
      <fill>
        <patternFill patternType="solid">
          <bgColor rgb="FFFFFF00"/>
        </patternFill>
      </fill>
    </dxf>
    <dxf>
      <fill>
        <patternFill patternType="solid">
          <bgColor rgb="FFFF0000"/>
        </patternFill>
      </fill>
    </dxf>
    <dxf>
      <fill>
        <patternFill patternType="solid">
          <bgColor rgb="FFFFFF00"/>
        </patternFill>
      </fill>
    </dxf>
  </dxfs>
  <tableStyles count="0" defaultTableStyle="TableStyleMedium2" defaultPivotStyle="PivotStyleLight16"/>
  <colors>
    <mruColors>
      <color rgb="00FFFFFF"/>
      <color rgb="00D9D9D9"/>
      <color rgb="00FF0000"/>
      <color rgb="00E7E6E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I13"/>
  <sheetViews>
    <sheetView tabSelected="1" topLeftCell="A7" workbookViewId="0">
      <selection activeCell="J14" sqref="J14"/>
    </sheetView>
  </sheetViews>
  <sheetFormatPr defaultColWidth="9" defaultRowHeight="13.5"/>
  <cols>
    <col min="1" max="1" width="30" style="202" customWidth="1"/>
    <col min="2" max="3" width="9" style="202"/>
    <col min="4" max="4" width="13.25" style="202" customWidth="1"/>
    <col min="5" max="5" width="9" style="202"/>
    <col min="6" max="6" width="11" style="202" customWidth="1"/>
    <col min="7" max="7" width="10.5" style="202" customWidth="1"/>
    <col min="8" max="16384" width="9" style="202"/>
  </cols>
  <sheetData>
    <row r="2" ht="54.95" customHeight="1" spans="1:9">
      <c r="A2" s="203" t="s">
        <v>0</v>
      </c>
      <c r="B2" s="204"/>
      <c r="C2" s="204"/>
      <c r="D2" s="204"/>
      <c r="E2" s="204"/>
      <c r="F2" s="204"/>
      <c r="G2" s="204"/>
      <c r="H2" s="205"/>
      <c r="I2" s="205"/>
    </row>
    <row r="3" ht="12" customHeight="1" spans="1:9">
      <c r="A3" s="206"/>
      <c r="B3" s="206"/>
      <c r="C3" s="206"/>
      <c r="D3" s="206"/>
      <c r="E3" s="206"/>
      <c r="F3" s="206"/>
      <c r="G3" s="206"/>
      <c r="H3" s="206"/>
      <c r="I3" s="206"/>
    </row>
    <row r="4" ht="56.25" spans="1:9">
      <c r="A4" s="207" t="s">
        <v>1</v>
      </c>
      <c r="B4" s="208" t="s">
        <v>2</v>
      </c>
      <c r="C4" s="208"/>
      <c r="D4" s="208"/>
      <c r="E4" s="208"/>
      <c r="F4" s="208"/>
      <c r="G4" s="208"/>
      <c r="H4" s="209"/>
      <c r="I4" s="209"/>
    </row>
    <row r="5" ht="98" customHeight="1" spans="1:9">
      <c r="A5" s="207" t="s">
        <v>3</v>
      </c>
      <c r="B5" s="210" t="s">
        <v>4</v>
      </c>
      <c r="C5" s="210"/>
      <c r="D5" s="210"/>
      <c r="E5" s="210"/>
      <c r="F5" s="210"/>
      <c r="G5" s="210"/>
      <c r="H5" s="209"/>
      <c r="I5" s="209"/>
    </row>
    <row r="6" ht="98" customHeight="1" spans="1:9">
      <c r="A6" s="207" t="s">
        <v>5</v>
      </c>
      <c r="B6" s="208" t="s">
        <v>4</v>
      </c>
      <c r="C6" s="208"/>
      <c r="D6" s="208"/>
      <c r="E6" s="211"/>
      <c r="F6" s="208"/>
      <c r="G6" s="208"/>
      <c r="H6" s="209"/>
      <c r="I6" s="209"/>
    </row>
    <row r="7" ht="61" customHeight="1" spans="1:7">
      <c r="A7" s="207" t="s">
        <v>6</v>
      </c>
      <c r="B7" s="212" t="s">
        <v>7</v>
      </c>
      <c r="C7" s="212"/>
      <c r="D7" s="213" t="s">
        <v>8</v>
      </c>
      <c r="E7" s="214" t="s">
        <v>9</v>
      </c>
      <c r="F7" s="215">
        <v>3881893</v>
      </c>
      <c r="G7" s="208"/>
    </row>
    <row r="8" ht="49" customHeight="1" spans="1:9">
      <c r="A8" s="216" t="s">
        <v>10</v>
      </c>
      <c r="B8" s="217"/>
      <c r="C8" s="218"/>
      <c r="D8" s="213" t="s">
        <v>8</v>
      </c>
      <c r="E8" s="214" t="s">
        <v>9</v>
      </c>
      <c r="F8" s="219"/>
      <c r="G8" s="211"/>
      <c r="H8" s="220"/>
      <c r="I8" s="220"/>
    </row>
    <row r="9" ht="46" customHeight="1" spans="1:9">
      <c r="A9" s="221"/>
      <c r="B9" s="222"/>
      <c r="C9" s="223"/>
      <c r="D9" s="224" t="s">
        <v>11</v>
      </c>
      <c r="E9" s="208"/>
      <c r="F9" s="208"/>
      <c r="G9" s="208"/>
      <c r="H9" s="220"/>
      <c r="I9" s="220"/>
    </row>
    <row r="10" ht="56.25" spans="1:9">
      <c r="A10" s="207" t="s">
        <v>12</v>
      </c>
      <c r="B10" s="210" t="s">
        <v>13</v>
      </c>
      <c r="C10" s="210"/>
      <c r="D10" s="210"/>
      <c r="E10" s="210"/>
      <c r="F10" s="210"/>
      <c r="G10" s="210"/>
      <c r="H10" s="209"/>
      <c r="I10" s="209"/>
    </row>
    <row r="11" ht="56.25" spans="1:7">
      <c r="A11" s="207" t="s">
        <v>14</v>
      </c>
      <c r="B11" s="225">
        <v>45071</v>
      </c>
      <c r="C11" s="226"/>
      <c r="D11" s="226"/>
      <c r="E11" s="226"/>
      <c r="F11" s="226"/>
      <c r="G11" s="227"/>
    </row>
    <row r="13" ht="18.75" spans="5:6">
      <c r="E13" s="228" t="s">
        <v>15</v>
      </c>
      <c r="F13" s="229"/>
    </row>
  </sheetData>
  <sheetProtection selectLockedCells="1"/>
  <mergeCells count="13">
    <mergeCell ref="A2:G2"/>
    <mergeCell ref="B4:G4"/>
    <mergeCell ref="B5:G5"/>
    <mergeCell ref="B6:G6"/>
    <mergeCell ref="B7:C7"/>
    <mergeCell ref="F7:G7"/>
    <mergeCell ref="F8:G8"/>
    <mergeCell ref="H8:I8"/>
    <mergeCell ref="E9:G9"/>
    <mergeCell ref="B10:G10"/>
    <mergeCell ref="B11:G11"/>
    <mergeCell ref="A8:A9"/>
    <mergeCell ref="B8:C9"/>
  </mergeCells>
  <conditionalFormatting sqref="F7:F8">
    <cfRule type="expression" dxfId="0" priority="1">
      <formula>"if(len(f8))&gt;&lt;7"</formula>
    </cfRule>
  </conditionalFormatting>
  <dataValidations count="7">
    <dataValidation allowBlank="1" showInputMessage="1" showErrorMessage="1" errorTitle="不可带有空格" sqref="B4:G4"/>
    <dataValidation type="custom" allowBlank="1" showErrorMessage="1" errorTitle="不可重复输入、不可带有空格" error="当前输入的内容，与本区域的其他单元格内容重复或带有空格，请重新输入。" sqref="B7 B8 C7:C8" errorStyle="warning">
      <formula1>AND(ISERROR(FIND(" ",B7)),COUNTIF($B$7:$C$8,B7)&lt;2)</formula1>
    </dataValidation>
    <dataValidation type="list" allowBlank="1" showInputMessage="1" showErrorMessage="1" sqref="E7 E8">
      <formula1>"0766-,020-,0757-,0758-"</formula1>
    </dataValidation>
    <dataValidation type="textLength" operator="equal" showInputMessage="1" showErrorMessage="1" sqref="H8:I8 E9:G9 H9:I9">
      <formula1>11</formula1>
    </dataValidation>
    <dataValidation type="custom" allowBlank="1" showErrorMessage="1" errorTitle="拒绝重复输入" error="当前输入的内容，与本区域的其他单元格内容重复。" sqref="B9 C9" errorStyle="warning">
      <formula1>COUNTIF($B$7:$C$8,B9)&lt;2</formula1>
    </dataValidation>
    <dataValidation type="custom" allowBlank="1" showInputMessage="1" showErrorMessage="1" errorTitle="不可带有空格" sqref="B10 C10 D10 E10:G10">
      <formula1>ISERROR(FIND(" ",B10))</formula1>
    </dataValidation>
    <dataValidation type="textLength" operator="between" showInputMessage="1" showErrorMessage="1" sqref="F7:G8">
      <formula1>7</formula1>
      <formula2>8</formula2>
    </dataValidation>
  </dataValidations>
  <pageMargins left="1.02361111111111" right="0.550694444444444" top="1" bottom="1" header="0.51" footer="0.51"/>
  <pageSetup paperSize="9" scale="95"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P63"/>
  <sheetViews>
    <sheetView zoomScale="120" zoomScaleNormal="120" topLeftCell="A4" workbookViewId="0">
      <selection activeCell="L4" sqref="L4:N4"/>
    </sheetView>
  </sheetViews>
  <sheetFormatPr defaultColWidth="9" defaultRowHeight="13.5"/>
  <cols>
    <col min="1" max="1" width="7.81666666666667" customWidth="1"/>
    <col min="3" max="3" width="16.075" customWidth="1"/>
    <col min="4" max="4" width="10.425" customWidth="1"/>
    <col min="12" max="12" width="9.875" customWidth="1"/>
    <col min="14" max="14" width="7.70833333333333" customWidth="1"/>
    <col min="15" max="15" width="38.6666666666667" customWidth="1"/>
    <col min="16" max="16" width="30.4416666666667" customWidth="1"/>
  </cols>
  <sheetData>
    <row r="1" ht="25.5" spans="1:14">
      <c r="A1" s="1" t="s">
        <v>16</v>
      </c>
      <c r="B1" s="1"/>
      <c r="C1" s="1"/>
      <c r="D1" s="1"/>
      <c r="E1" s="1"/>
      <c r="F1" s="1"/>
      <c r="G1" s="1"/>
      <c r="H1" s="1"/>
      <c r="I1" s="1"/>
      <c r="J1" s="1"/>
      <c r="K1" s="1"/>
      <c r="L1" s="1"/>
      <c r="M1" s="1"/>
      <c r="N1" s="1"/>
    </row>
    <row r="3" spans="1:10">
      <c r="A3" s="22" t="s">
        <v>17</v>
      </c>
      <c r="C3" s="59" t="str">
        <f>IF(封面!B6=0,"",封面!B6)</f>
        <v>罗定市审计局</v>
      </c>
      <c r="D3" s="59"/>
      <c r="F3" s="60" t="s">
        <v>18</v>
      </c>
      <c r="G3" s="60"/>
      <c r="H3" s="59" t="str">
        <f>IF(封面!B5=0,"",封面!B5)</f>
        <v>罗定市审计局</v>
      </c>
      <c r="I3" s="59"/>
      <c r="J3" s="59"/>
    </row>
    <row r="4" ht="36" customHeight="1" spans="1:14">
      <c r="A4" s="61" t="s">
        <v>19</v>
      </c>
      <c r="B4" s="62" t="s">
        <v>20</v>
      </c>
      <c r="C4" s="63" t="str">
        <f>IF(封面!B4=0,"",封面!B4)</f>
        <v>审计业务运转经费及其他经费</v>
      </c>
      <c r="D4" s="63"/>
      <c r="E4" s="63"/>
      <c r="F4" s="63"/>
      <c r="G4" s="62" t="s">
        <v>21</v>
      </c>
      <c r="H4" s="62"/>
      <c r="I4" s="159" t="s">
        <v>22</v>
      </c>
      <c r="J4" s="159"/>
      <c r="K4" s="160" t="s">
        <v>23</v>
      </c>
      <c r="L4" s="161" t="s">
        <v>24</v>
      </c>
      <c r="M4" s="161"/>
      <c r="N4" s="161"/>
    </row>
    <row r="5" ht="33" customHeight="1" spans="1:14">
      <c r="A5" s="54"/>
      <c r="B5" s="64" t="s">
        <v>25</v>
      </c>
      <c r="C5" s="65" t="s">
        <v>26</v>
      </c>
      <c r="D5" s="65"/>
      <c r="E5" s="65"/>
      <c r="F5" s="65"/>
      <c r="G5" s="62" t="s">
        <v>27</v>
      </c>
      <c r="H5" s="62"/>
      <c r="I5" s="162" t="s">
        <v>28</v>
      </c>
      <c r="J5" s="162"/>
      <c r="K5" s="162"/>
      <c r="L5" s="162"/>
      <c r="M5" s="162"/>
      <c r="N5" s="162"/>
    </row>
    <row r="6" ht="31" customHeight="1" spans="1:14">
      <c r="A6" s="54"/>
      <c r="B6" s="62" t="s">
        <v>29</v>
      </c>
      <c r="C6" s="66" t="s">
        <v>30</v>
      </c>
      <c r="D6" s="67"/>
      <c r="E6" s="67"/>
      <c r="F6" s="68"/>
      <c r="G6" s="62" t="s">
        <v>31</v>
      </c>
      <c r="H6" s="62"/>
      <c r="I6" s="85" t="s">
        <v>32</v>
      </c>
      <c r="J6" s="85"/>
      <c r="K6" s="62" t="s">
        <v>33</v>
      </c>
      <c r="L6" s="62"/>
      <c r="M6" s="85" t="s">
        <v>32</v>
      </c>
      <c r="N6" s="85"/>
    </row>
    <row r="7" ht="20" customHeight="1" spans="1:14">
      <c r="A7" s="69" t="s">
        <v>34</v>
      </c>
      <c r="B7" s="70" t="s">
        <v>35</v>
      </c>
      <c r="C7" s="71" t="s">
        <v>36</v>
      </c>
      <c r="D7" s="71" t="s">
        <v>37</v>
      </c>
      <c r="E7" s="71"/>
      <c r="F7" s="71"/>
      <c r="G7" s="71"/>
      <c r="H7" s="71"/>
      <c r="I7" s="71"/>
      <c r="J7" s="71"/>
      <c r="K7" s="71"/>
      <c r="L7" s="71"/>
      <c r="M7" s="71"/>
      <c r="N7" s="71"/>
    </row>
    <row r="8" ht="24" customHeight="1" spans="1:14">
      <c r="A8" s="69"/>
      <c r="B8" s="70"/>
      <c r="C8" s="69"/>
      <c r="D8" s="69" t="s">
        <v>38</v>
      </c>
      <c r="E8" s="69" t="s">
        <v>39</v>
      </c>
      <c r="F8" s="69" t="s">
        <v>40</v>
      </c>
      <c r="G8" s="69"/>
      <c r="H8" s="69"/>
      <c r="I8" s="69"/>
      <c r="J8" s="69"/>
      <c r="K8" s="69" t="s">
        <v>41</v>
      </c>
      <c r="L8" s="69"/>
      <c r="M8" s="95" t="s">
        <v>42</v>
      </c>
      <c r="N8" s="95" t="s">
        <v>43</v>
      </c>
    </row>
    <row r="9" ht="34" customHeight="1" spans="1:14">
      <c r="A9" s="69"/>
      <c r="B9" s="70"/>
      <c r="C9" s="69"/>
      <c r="D9" s="69"/>
      <c r="E9" s="69"/>
      <c r="F9" s="69" t="s">
        <v>44</v>
      </c>
      <c r="G9" s="69"/>
      <c r="H9" s="69" t="s">
        <v>45</v>
      </c>
      <c r="I9" s="69" t="s">
        <v>46</v>
      </c>
      <c r="J9" s="69"/>
      <c r="K9" s="69" t="s">
        <v>47</v>
      </c>
      <c r="L9" s="69" t="s">
        <v>48</v>
      </c>
      <c r="M9" s="71"/>
      <c r="N9" s="71"/>
    </row>
    <row r="10" ht="20" customHeight="1" spans="1:15">
      <c r="A10" s="69"/>
      <c r="B10" s="70"/>
      <c r="C10" s="69" t="s">
        <v>49</v>
      </c>
      <c r="D10" s="72">
        <f>SUM(D11:D15)</f>
        <v>0</v>
      </c>
      <c r="E10" s="72">
        <f>SUM(E11:E15)</f>
        <v>191</v>
      </c>
      <c r="F10" s="73">
        <f>SUM(F11:G15)</f>
        <v>130</v>
      </c>
      <c r="G10" s="74"/>
      <c r="H10" s="75">
        <f t="shared" ref="H10:H15" si="0">IFERROR(F10/E10,"")</f>
        <v>0.680628272251309</v>
      </c>
      <c r="I10" s="163" t="s">
        <v>50</v>
      </c>
      <c r="J10" s="164"/>
      <c r="K10" s="72">
        <f>SUM(K11:K15)</f>
        <v>130</v>
      </c>
      <c r="L10" s="78">
        <f t="shared" ref="L10:L15" si="1">IFERROR(K10/(D10+F10),"")</f>
        <v>1</v>
      </c>
      <c r="M10" s="72">
        <f>SUM(M11:M15)</f>
        <v>0</v>
      </c>
      <c r="N10" s="72">
        <f>SUM(N11:N15)</f>
        <v>0</v>
      </c>
      <c r="O10" t="str">
        <f>IF(F10&gt;E10,"提示：“到位率”不应大于100％，请核实修改","")</f>
        <v/>
      </c>
    </row>
    <row r="11" ht="20" customHeight="1" spans="1:15">
      <c r="A11" s="69"/>
      <c r="B11" s="70"/>
      <c r="C11" s="76" t="s">
        <v>51</v>
      </c>
      <c r="D11" s="77"/>
      <c r="E11" s="77"/>
      <c r="F11" s="77"/>
      <c r="G11" s="77"/>
      <c r="H11" s="78" t="str">
        <f t="shared" si="0"/>
        <v/>
      </c>
      <c r="I11" s="85"/>
      <c r="J11" s="85"/>
      <c r="K11" s="77"/>
      <c r="L11" s="78" t="str">
        <f t="shared" si="1"/>
        <v/>
      </c>
      <c r="M11" s="165"/>
      <c r="N11" s="166">
        <f>D11+F11-K11-M11</f>
        <v>0</v>
      </c>
      <c r="O11" t="str">
        <f>IF(K10&gt;(D10+F10),"提示：“支出率”不应大于100%，请核实修改","")</f>
        <v/>
      </c>
    </row>
    <row r="12" ht="20" customHeight="1" spans="1:15">
      <c r="A12" s="69"/>
      <c r="B12" s="70"/>
      <c r="C12" s="76" t="s">
        <v>52</v>
      </c>
      <c r="D12" s="77"/>
      <c r="E12" s="77"/>
      <c r="F12" s="77"/>
      <c r="G12" s="77"/>
      <c r="H12" s="78" t="str">
        <f t="shared" si="0"/>
        <v/>
      </c>
      <c r="I12" s="85"/>
      <c r="J12" s="85"/>
      <c r="K12" s="77"/>
      <c r="L12" s="78" t="str">
        <f t="shared" si="1"/>
        <v/>
      </c>
      <c r="M12" s="165"/>
      <c r="N12" s="166">
        <f>D12+F12-K12-M12</f>
        <v>0</v>
      </c>
      <c r="O12" t="str">
        <f>IF(M10&gt;(D10+F10),"提示：“财政收回”不应超出上年度结转结余金额与实际到位金额之和，请核实修改","")</f>
        <v/>
      </c>
    </row>
    <row r="13" ht="20" customHeight="1" spans="1:15">
      <c r="A13" s="69"/>
      <c r="B13" s="70"/>
      <c r="C13" s="76" t="s">
        <v>53</v>
      </c>
      <c r="D13" s="77"/>
      <c r="E13" s="77"/>
      <c r="F13" s="77"/>
      <c r="G13" s="77"/>
      <c r="H13" s="78" t="str">
        <f t="shared" si="0"/>
        <v/>
      </c>
      <c r="I13" s="85"/>
      <c r="J13" s="85"/>
      <c r="K13" s="77"/>
      <c r="L13" s="78" t="str">
        <f t="shared" si="1"/>
        <v/>
      </c>
      <c r="M13" s="165"/>
      <c r="N13" s="166">
        <f>D13+F13-K13-M13</f>
        <v>0</v>
      </c>
      <c r="O13" t="str">
        <f>IF(N10&lt;0,"提示：“结转结余金额”不应为负数，请核实修改","")</f>
        <v/>
      </c>
    </row>
    <row r="14" ht="24" customHeight="1" spans="1:14">
      <c r="A14" s="69"/>
      <c r="B14" s="70"/>
      <c r="C14" s="79" t="s">
        <v>54</v>
      </c>
      <c r="D14" s="77">
        <v>0</v>
      </c>
      <c r="E14" s="77">
        <v>191</v>
      </c>
      <c r="F14" s="80">
        <v>130</v>
      </c>
      <c r="G14" s="81"/>
      <c r="H14" s="78">
        <f t="shared" si="0"/>
        <v>0.680628272251309</v>
      </c>
      <c r="I14" s="167">
        <v>44896</v>
      </c>
      <c r="J14" s="85"/>
      <c r="K14" s="77">
        <v>130</v>
      </c>
      <c r="L14" s="78">
        <f t="shared" si="1"/>
        <v>1</v>
      </c>
      <c r="M14" s="165">
        <v>0</v>
      </c>
      <c r="N14" s="166">
        <f>D14+F14-K14-M14</f>
        <v>0</v>
      </c>
    </row>
    <row r="15" ht="20" customHeight="1" spans="1:14">
      <c r="A15" s="69"/>
      <c r="B15" s="70"/>
      <c r="C15" s="76" t="s">
        <v>55</v>
      </c>
      <c r="D15" s="77"/>
      <c r="E15" s="77"/>
      <c r="F15" s="77"/>
      <c r="G15" s="77"/>
      <c r="H15" s="78" t="str">
        <f t="shared" si="0"/>
        <v/>
      </c>
      <c r="I15" s="85"/>
      <c r="J15" s="85"/>
      <c r="K15" s="168"/>
      <c r="L15" s="78" t="str">
        <f t="shared" si="1"/>
        <v/>
      </c>
      <c r="M15" s="165"/>
      <c r="N15" s="166">
        <f>D15+F15-K15-M15</f>
        <v>0</v>
      </c>
    </row>
    <row r="16" ht="23" customHeight="1" spans="1:15">
      <c r="A16" s="69"/>
      <c r="B16" s="69" t="s">
        <v>56</v>
      </c>
      <c r="C16" s="82" t="s">
        <v>57</v>
      </c>
      <c r="D16" s="83"/>
      <c r="E16" s="84"/>
      <c r="F16" s="85" t="s">
        <v>32</v>
      </c>
      <c r="G16" s="86" t="s">
        <v>58</v>
      </c>
      <c r="H16" s="87"/>
      <c r="I16" s="169"/>
      <c r="J16" s="169"/>
      <c r="K16" s="70" t="s">
        <v>59</v>
      </c>
      <c r="L16" s="70"/>
      <c r="M16" s="100" t="s">
        <v>32</v>
      </c>
      <c r="N16" s="102"/>
      <c r="O16" t="str">
        <f>IF(AND(F16="是",LEN(H16)=0),"提示：请简要说明调整预算支出内容","")</f>
        <v/>
      </c>
    </row>
    <row r="17" ht="23" customHeight="1" spans="1:15">
      <c r="A17" s="69"/>
      <c r="B17" s="69"/>
      <c r="C17" s="88"/>
      <c r="D17" s="89"/>
      <c r="E17" s="90"/>
      <c r="F17" s="85"/>
      <c r="G17" s="91"/>
      <c r="H17" s="92"/>
      <c r="I17" s="170"/>
      <c r="J17" s="170"/>
      <c r="K17" s="171" t="s">
        <v>60</v>
      </c>
      <c r="L17" s="171"/>
      <c r="M17" s="80"/>
      <c r="N17" s="81"/>
      <c r="O17" t="str">
        <f>IF(AND(M16="是",LEN(M17)=0),"提示：请填写“违规金额”","")</f>
        <v/>
      </c>
    </row>
    <row r="18" ht="23" customHeight="1" spans="1:15">
      <c r="A18" s="69"/>
      <c r="B18" s="69"/>
      <c r="C18" s="88"/>
      <c r="D18" s="89"/>
      <c r="E18" s="90"/>
      <c r="F18" s="85"/>
      <c r="G18" s="91"/>
      <c r="H18" s="92"/>
      <c r="I18" s="170"/>
      <c r="J18" s="170"/>
      <c r="K18" s="172" t="s">
        <v>61</v>
      </c>
      <c r="L18" s="173"/>
      <c r="M18" s="174"/>
      <c r="N18" s="175"/>
      <c r="O18" t="str">
        <f>IF(AND(M16="是",LEN(M18)=0),"提示：请填写“违规情况说明”","")</f>
        <v/>
      </c>
    </row>
    <row r="19" ht="66" customHeight="1" spans="1:16">
      <c r="A19" s="69"/>
      <c r="B19" s="69"/>
      <c r="C19" s="70" t="s">
        <v>62</v>
      </c>
      <c r="D19" s="85" t="s">
        <v>32</v>
      </c>
      <c r="E19" s="93" t="s">
        <v>63</v>
      </c>
      <c r="F19" s="94"/>
      <c r="G19" s="95" t="s">
        <v>64</v>
      </c>
      <c r="H19" s="85" t="s">
        <v>32</v>
      </c>
      <c r="I19" s="171" t="s">
        <v>65</v>
      </c>
      <c r="J19" s="107"/>
      <c r="K19" s="95" t="s">
        <v>66</v>
      </c>
      <c r="L19" s="85" t="s">
        <v>32</v>
      </c>
      <c r="M19" s="69" t="s">
        <v>67</v>
      </c>
      <c r="N19" s="85" t="s">
        <v>68</v>
      </c>
      <c r="O19" t="str">
        <f>IF(AND(D19="是",LEN(F19)=0),"提示：请填写超范围及标准支出金额","")</f>
        <v/>
      </c>
      <c r="P19" t="str">
        <f>IF(AND(H19="是",LEN(J19)=0),"提示：请提供监督检查或审计报告","")</f>
        <v/>
      </c>
    </row>
    <row r="20" ht="19" customHeight="1" spans="1:14">
      <c r="A20" s="69" t="s">
        <v>69</v>
      </c>
      <c r="B20" s="69" t="s">
        <v>70</v>
      </c>
      <c r="C20" s="69" t="s">
        <v>71</v>
      </c>
      <c r="D20" s="69" t="s">
        <v>72</v>
      </c>
      <c r="E20" s="69" t="s">
        <v>73</v>
      </c>
      <c r="F20" s="96" t="s">
        <v>74</v>
      </c>
      <c r="G20" s="97"/>
      <c r="H20" s="98"/>
      <c r="I20" s="176" t="s">
        <v>72</v>
      </c>
      <c r="J20" s="69" t="s">
        <v>73</v>
      </c>
      <c r="K20" s="69" t="s">
        <v>74</v>
      </c>
      <c r="L20" s="69"/>
      <c r="M20" s="96" t="s">
        <v>75</v>
      </c>
      <c r="N20" s="176"/>
    </row>
    <row r="21" ht="22" customHeight="1" spans="1:15">
      <c r="A21" s="69"/>
      <c r="B21" s="69"/>
      <c r="C21" s="69"/>
      <c r="D21" s="99" t="s">
        <v>76</v>
      </c>
      <c r="E21" s="85" t="s">
        <v>32</v>
      </c>
      <c r="F21" s="100"/>
      <c r="G21" s="101"/>
      <c r="H21" s="102"/>
      <c r="I21" s="177" t="s">
        <v>77</v>
      </c>
      <c r="J21" s="85" t="s">
        <v>78</v>
      </c>
      <c r="K21" s="178"/>
      <c r="L21" s="179"/>
      <c r="M21" s="174"/>
      <c r="N21" s="175"/>
      <c r="O21" t="str">
        <f>IF(AND(E21="是",LEN(F21)=0),"提示：请填写“政府采购-实际执行的项目数”","")</f>
        <v/>
      </c>
    </row>
    <row r="22" ht="22" customHeight="1" spans="1:15">
      <c r="A22" s="69"/>
      <c r="B22" s="69"/>
      <c r="C22" s="69"/>
      <c r="D22" s="99" t="s">
        <v>79</v>
      </c>
      <c r="E22" s="85" t="s">
        <v>32</v>
      </c>
      <c r="F22" s="100"/>
      <c r="G22" s="101"/>
      <c r="H22" s="102"/>
      <c r="I22" s="177" t="s">
        <v>80</v>
      </c>
      <c r="J22" s="85" t="s">
        <v>78</v>
      </c>
      <c r="K22" s="100"/>
      <c r="L22" s="102"/>
      <c r="M22" s="180"/>
      <c r="N22" s="181"/>
      <c r="O22" t="str">
        <f>IF(AND(E22="是",LEN(F22)=0),"提示：请填写“法人负责制-实际执行的项目数”","")</f>
        <v/>
      </c>
    </row>
    <row r="23" ht="22" customHeight="1" spans="1:15">
      <c r="A23" s="69"/>
      <c r="B23" s="69"/>
      <c r="C23" s="69"/>
      <c r="D23" s="99" t="s">
        <v>81</v>
      </c>
      <c r="E23" s="85" t="s">
        <v>32</v>
      </c>
      <c r="F23" s="85"/>
      <c r="G23" s="85"/>
      <c r="H23" s="85"/>
      <c r="I23" s="99" t="s">
        <v>82</v>
      </c>
      <c r="J23" s="85" t="s">
        <v>78</v>
      </c>
      <c r="K23" s="85"/>
      <c r="L23" s="85"/>
      <c r="M23" s="180"/>
      <c r="N23" s="181"/>
      <c r="O23" t="str">
        <f>IF(AND(E23="是",LEN(F23)=0),"提示：请填写“合同管理制-实际执行的项目数”","")</f>
        <v/>
      </c>
    </row>
    <row r="24" ht="19" customHeight="1" spans="1:15">
      <c r="A24" s="69"/>
      <c r="B24" s="69"/>
      <c r="C24" s="69"/>
      <c r="D24" s="103" t="s">
        <v>83</v>
      </c>
      <c r="E24" s="103"/>
      <c r="F24" s="104">
        <f>F21+F22+F23+K21+K22+K23</f>
        <v>0</v>
      </c>
      <c r="G24" s="105"/>
      <c r="H24" s="105"/>
      <c r="I24" s="105"/>
      <c r="J24" s="105"/>
      <c r="K24" s="105"/>
      <c r="L24" s="182"/>
      <c r="M24" s="183"/>
      <c r="N24" s="184"/>
      <c r="O24" t="str">
        <f>IF(AND(J21="是",LEN(K21)=0),"提示：请填写“招投标-实际执行数”","")</f>
        <v/>
      </c>
    </row>
    <row r="25" ht="25" customHeight="1" spans="1:15">
      <c r="A25" s="69"/>
      <c r="B25" s="69"/>
      <c r="C25" s="69" t="s">
        <v>84</v>
      </c>
      <c r="D25" s="70" t="s">
        <v>85</v>
      </c>
      <c r="E25" s="70"/>
      <c r="F25" s="106"/>
      <c r="G25" s="71" t="s">
        <v>86</v>
      </c>
      <c r="H25" s="71"/>
      <c r="I25" s="71"/>
      <c r="J25" s="185"/>
      <c r="K25" s="186" t="s">
        <v>87</v>
      </c>
      <c r="L25" s="61"/>
      <c r="M25" s="187"/>
      <c r="N25" s="187"/>
      <c r="O25" t="str">
        <f>IF(AND(J22="是",LEN(K22)=0),"提示：请填写“监理-实际执行数”","")</f>
        <v/>
      </c>
    </row>
    <row r="26" ht="41" customHeight="1" spans="1:15">
      <c r="A26" s="69"/>
      <c r="B26" s="69"/>
      <c r="C26" s="69"/>
      <c r="D26" s="70" t="s">
        <v>88</v>
      </c>
      <c r="E26" s="107"/>
      <c r="F26" s="107"/>
      <c r="G26" s="107"/>
      <c r="H26" s="107"/>
      <c r="I26" s="107"/>
      <c r="J26" s="107"/>
      <c r="K26" s="107"/>
      <c r="L26" s="107"/>
      <c r="M26" s="107"/>
      <c r="N26" s="107"/>
      <c r="O26" t="str">
        <f>IF(AND(J23="是",LEN(K23)=0),"提示：请填写“其他-实际执行数”","")</f>
        <v/>
      </c>
    </row>
    <row r="27" ht="41" customHeight="1" spans="1:14">
      <c r="A27" s="69"/>
      <c r="B27" s="69"/>
      <c r="C27" s="69"/>
      <c r="D27" s="70" t="s">
        <v>89</v>
      </c>
      <c r="E27" s="107"/>
      <c r="F27" s="107"/>
      <c r="G27" s="107"/>
      <c r="H27" s="107"/>
      <c r="I27" s="107"/>
      <c r="J27" s="107"/>
      <c r="K27" s="107"/>
      <c r="L27" s="107"/>
      <c r="M27" s="107"/>
      <c r="N27" s="107"/>
    </row>
    <row r="28" ht="41" customHeight="1" spans="1:14">
      <c r="A28" s="69"/>
      <c r="B28" s="69"/>
      <c r="C28" s="69"/>
      <c r="D28" s="70" t="s">
        <v>90</v>
      </c>
      <c r="E28" s="107"/>
      <c r="F28" s="107"/>
      <c r="G28" s="107"/>
      <c r="H28" s="108"/>
      <c r="I28" s="108"/>
      <c r="J28" s="108"/>
      <c r="K28" s="108"/>
      <c r="L28" s="108"/>
      <c r="M28" s="108"/>
      <c r="N28" s="108"/>
    </row>
    <row r="29" ht="43" customHeight="1" spans="1:15">
      <c r="A29" s="69"/>
      <c r="B29" s="69"/>
      <c r="C29" s="69" t="s">
        <v>91</v>
      </c>
      <c r="D29" s="70" t="s">
        <v>92</v>
      </c>
      <c r="E29" s="85" t="s">
        <v>32</v>
      </c>
      <c r="F29" s="109" t="s">
        <v>93</v>
      </c>
      <c r="G29" s="110"/>
      <c r="H29" s="107" t="s">
        <v>94</v>
      </c>
      <c r="I29" s="107"/>
      <c r="J29" s="107"/>
      <c r="K29" s="107"/>
      <c r="L29" s="107"/>
      <c r="M29" s="107"/>
      <c r="N29" s="107"/>
      <c r="O29" t="str">
        <f>IF(AND(E29="否",LEN(H29)=0),"提示：请填写不办理验收的简要原因说明","")</f>
        <v/>
      </c>
    </row>
    <row r="30" ht="44" customHeight="1" spans="1:15">
      <c r="A30" s="69"/>
      <c r="B30" s="69"/>
      <c r="C30" s="69"/>
      <c r="D30" s="70" t="s">
        <v>95</v>
      </c>
      <c r="E30" s="107"/>
      <c r="F30" s="70" t="s">
        <v>96</v>
      </c>
      <c r="G30" s="111"/>
      <c r="H30" s="112" t="s">
        <v>97</v>
      </c>
      <c r="I30" s="188"/>
      <c r="J30" s="112" t="s">
        <v>98</v>
      </c>
      <c r="K30" s="188"/>
      <c r="L30" s="188"/>
      <c r="M30" s="188"/>
      <c r="N30" s="188"/>
      <c r="O30" t="str">
        <f>IF(AND(E29="是",OR(LEN(E30)=0,LEN(G30)=0,LEN(I30)=0,LEN(K30)=0)),"提示：请填写“验收时间、验收单位、办理验收手续项目数、验收程序各项信息","")</f>
        <v/>
      </c>
    </row>
    <row r="31" ht="54" customHeight="1" spans="1:14">
      <c r="A31" s="69"/>
      <c r="B31" s="69"/>
      <c r="C31" s="70" t="s">
        <v>99</v>
      </c>
      <c r="D31" s="107"/>
      <c r="E31" s="107"/>
      <c r="F31" s="107"/>
      <c r="G31" s="107"/>
      <c r="H31" s="107"/>
      <c r="I31" s="107"/>
      <c r="J31" s="107"/>
      <c r="K31" s="107"/>
      <c r="L31" s="107"/>
      <c r="M31" s="107"/>
      <c r="N31" s="107"/>
    </row>
    <row r="32" ht="51" customHeight="1" spans="1:15">
      <c r="A32" s="69"/>
      <c r="B32" s="69" t="s">
        <v>100</v>
      </c>
      <c r="C32" s="69" t="s">
        <v>101</v>
      </c>
      <c r="D32" s="69" t="s">
        <v>102</v>
      </c>
      <c r="E32" s="85"/>
      <c r="F32" s="69" t="s">
        <v>103</v>
      </c>
      <c r="G32" s="85"/>
      <c r="H32" s="69" t="s">
        <v>104</v>
      </c>
      <c r="I32" s="78" t="str">
        <f>IFERROR(G32/E32,"")</f>
        <v/>
      </c>
      <c r="J32" s="69" t="s">
        <v>105</v>
      </c>
      <c r="K32" s="107"/>
      <c r="L32" s="107"/>
      <c r="M32" s="107"/>
      <c r="N32" s="107"/>
      <c r="O32" t="str">
        <f>IF(AND(G32&gt;0,LEN(K32)=0),"提示：请填写“监管方式”","")</f>
        <v/>
      </c>
    </row>
    <row r="33" spans="1:14">
      <c r="A33" s="113" t="s">
        <v>106</v>
      </c>
      <c r="B33" s="114" t="s">
        <v>107</v>
      </c>
      <c r="C33" s="114" t="s">
        <v>108</v>
      </c>
      <c r="D33" s="114" t="s">
        <v>109</v>
      </c>
      <c r="E33" s="114" t="s">
        <v>110</v>
      </c>
      <c r="F33" s="114"/>
      <c r="G33" s="114"/>
      <c r="H33" s="114"/>
      <c r="I33" s="114"/>
      <c r="J33" s="114" t="s">
        <v>111</v>
      </c>
      <c r="K33" s="114"/>
      <c r="L33" s="114"/>
      <c r="M33" s="114"/>
      <c r="N33" s="114"/>
    </row>
    <row r="34" ht="36" spans="1:14">
      <c r="A34" s="115"/>
      <c r="B34" s="114"/>
      <c r="C34" s="116">
        <v>1</v>
      </c>
      <c r="D34" s="116" t="s">
        <v>112</v>
      </c>
      <c r="E34" s="116" t="s">
        <v>113</v>
      </c>
      <c r="F34" s="116"/>
      <c r="G34" s="116"/>
      <c r="H34" s="116"/>
      <c r="I34" s="116"/>
      <c r="J34" s="116" t="s">
        <v>114</v>
      </c>
      <c r="K34" s="116"/>
      <c r="L34" s="116"/>
      <c r="M34" s="116"/>
      <c r="N34" s="116"/>
    </row>
    <row r="35" ht="36" spans="1:14">
      <c r="A35" s="115"/>
      <c r="B35" s="114"/>
      <c r="C35" s="116">
        <v>2</v>
      </c>
      <c r="D35" s="116" t="s">
        <v>115</v>
      </c>
      <c r="E35" s="116" t="s">
        <v>116</v>
      </c>
      <c r="F35" s="116"/>
      <c r="G35" s="116"/>
      <c r="H35" s="116"/>
      <c r="I35" s="116"/>
      <c r="J35" s="116" t="s">
        <v>114</v>
      </c>
      <c r="K35" s="116"/>
      <c r="L35" s="116"/>
      <c r="M35" s="116"/>
      <c r="N35" s="116"/>
    </row>
    <row r="36" spans="1:14">
      <c r="A36" s="61" t="s">
        <v>117</v>
      </c>
      <c r="B36" s="114" t="s">
        <v>118</v>
      </c>
      <c r="C36" s="114"/>
      <c r="D36" s="117" t="s">
        <v>119</v>
      </c>
      <c r="E36" s="117"/>
      <c r="F36" s="117"/>
      <c r="G36" s="117"/>
      <c r="H36" s="117"/>
      <c r="I36" s="117"/>
      <c r="J36" s="117" t="s">
        <v>120</v>
      </c>
      <c r="K36" s="117"/>
      <c r="L36" s="117"/>
      <c r="M36" s="117" t="s">
        <v>121</v>
      </c>
      <c r="N36" s="117"/>
    </row>
    <row r="37" ht="36" customHeight="1" spans="1:14">
      <c r="A37" s="61"/>
      <c r="B37" s="118" t="s">
        <v>122</v>
      </c>
      <c r="C37" s="118"/>
      <c r="D37" s="119"/>
      <c r="E37" s="119"/>
      <c r="F37" s="119"/>
      <c r="G37" s="119"/>
      <c r="H37" s="119"/>
      <c r="I37" s="119"/>
      <c r="J37" s="116"/>
      <c r="K37" s="116"/>
      <c r="L37" s="116"/>
      <c r="M37" s="18"/>
      <c r="N37" s="18"/>
    </row>
    <row r="38" ht="36" customHeight="1" spans="1:14">
      <c r="A38" s="61"/>
      <c r="B38" s="118" t="s">
        <v>123</v>
      </c>
      <c r="C38" s="118"/>
      <c r="D38" s="119"/>
      <c r="E38" s="119"/>
      <c r="F38" s="119"/>
      <c r="G38" s="119"/>
      <c r="H38" s="119"/>
      <c r="I38" s="119"/>
      <c r="J38" s="116"/>
      <c r="K38" s="116"/>
      <c r="L38" s="116"/>
      <c r="M38" s="18"/>
      <c r="N38" s="18"/>
    </row>
    <row r="39" ht="36" customHeight="1" spans="1:14">
      <c r="A39" s="61"/>
      <c r="B39" s="118" t="s">
        <v>124</v>
      </c>
      <c r="C39" s="118"/>
      <c r="D39" s="120"/>
      <c r="E39" s="120"/>
      <c r="F39" s="120"/>
      <c r="G39" s="120"/>
      <c r="H39" s="120"/>
      <c r="I39" s="120"/>
      <c r="J39" s="116"/>
      <c r="K39" s="116"/>
      <c r="L39" s="116"/>
      <c r="M39" s="18"/>
      <c r="N39" s="18"/>
    </row>
    <row r="40" spans="1:14">
      <c r="A40" s="113" t="s">
        <v>125</v>
      </c>
      <c r="B40" s="64" t="s">
        <v>126</v>
      </c>
      <c r="C40" s="64"/>
      <c r="D40" s="121" t="s">
        <v>127</v>
      </c>
      <c r="E40" s="122"/>
      <c r="F40" s="122"/>
      <c r="G40" s="122"/>
      <c r="H40" s="122"/>
      <c r="I40" s="189"/>
      <c r="J40" s="117" t="s">
        <v>125</v>
      </c>
      <c r="K40" s="117"/>
      <c r="L40" s="117"/>
      <c r="M40" s="117"/>
      <c r="N40" s="117"/>
    </row>
    <row r="41" ht="69" customHeight="1" spans="1:14">
      <c r="A41" s="115"/>
      <c r="B41" s="123" t="s">
        <v>128</v>
      </c>
      <c r="C41" s="123"/>
      <c r="D41" s="124" t="s">
        <v>129</v>
      </c>
      <c r="E41" s="125"/>
      <c r="F41" s="125"/>
      <c r="G41" s="125"/>
      <c r="H41" s="125"/>
      <c r="I41" s="190"/>
      <c r="J41" s="116" t="s">
        <v>114</v>
      </c>
      <c r="K41" s="116"/>
      <c r="L41" s="116"/>
      <c r="M41" s="116"/>
      <c r="N41" s="116"/>
    </row>
    <row r="42" ht="69" customHeight="1" spans="1:14">
      <c r="A42" s="126"/>
      <c r="B42" s="127" t="s">
        <v>130</v>
      </c>
      <c r="C42" s="127"/>
      <c r="D42" s="128" t="s">
        <v>129</v>
      </c>
      <c r="E42" s="129"/>
      <c r="F42" s="129"/>
      <c r="G42" s="125"/>
      <c r="H42" s="125"/>
      <c r="I42" s="190"/>
      <c r="J42" s="116" t="s">
        <v>114</v>
      </c>
      <c r="K42" s="116"/>
      <c r="L42" s="116"/>
      <c r="M42" s="116"/>
      <c r="N42" s="116"/>
    </row>
    <row r="43" ht="20" customHeight="1" spans="1:14">
      <c r="A43" s="130" t="s">
        <v>131</v>
      </c>
      <c r="B43" s="70" t="s">
        <v>132</v>
      </c>
      <c r="C43" s="70"/>
      <c r="D43" s="70"/>
      <c r="E43" s="70"/>
      <c r="F43" s="70"/>
      <c r="G43" s="131" t="s">
        <v>133</v>
      </c>
      <c r="H43" s="132"/>
      <c r="I43" s="131" t="s">
        <v>134</v>
      </c>
      <c r="J43" s="191"/>
      <c r="K43" s="192" t="s">
        <v>135</v>
      </c>
      <c r="L43" s="191" t="s">
        <v>136</v>
      </c>
      <c r="M43" s="193" t="s">
        <v>137</v>
      </c>
      <c r="N43" s="191"/>
    </row>
    <row r="44" ht="20" customHeight="1" spans="1:14">
      <c r="A44" s="130"/>
      <c r="B44" s="118" t="s">
        <v>138</v>
      </c>
      <c r="C44" s="118" t="s">
        <v>139</v>
      </c>
      <c r="D44" s="118" t="s">
        <v>140</v>
      </c>
      <c r="E44" s="133" t="s">
        <v>141</v>
      </c>
      <c r="F44" s="134"/>
      <c r="G44" s="135"/>
      <c r="H44" s="136"/>
      <c r="I44" s="135"/>
      <c r="J44" s="136"/>
      <c r="K44" s="130"/>
      <c r="L44" s="136"/>
      <c r="M44" s="135"/>
      <c r="N44" s="136"/>
    </row>
    <row r="45" ht="17" customHeight="1" spans="1:14">
      <c r="A45" s="130"/>
      <c r="B45" s="137"/>
      <c r="C45" s="138" t="s">
        <v>142</v>
      </c>
      <c r="D45" s="139"/>
      <c r="E45" s="140"/>
      <c r="F45" s="141"/>
      <c r="G45" s="142"/>
      <c r="H45" s="143"/>
      <c r="I45" s="142"/>
      <c r="J45" s="143"/>
      <c r="K45" s="194"/>
      <c r="L45" s="18"/>
      <c r="M45" s="142"/>
      <c r="N45" s="143"/>
    </row>
    <row r="46" ht="20" customHeight="1" spans="1:14">
      <c r="A46" s="130"/>
      <c r="B46" s="137" t="s">
        <v>143</v>
      </c>
      <c r="C46" s="138" t="s">
        <v>144</v>
      </c>
      <c r="D46" s="139"/>
      <c r="E46" s="144"/>
      <c r="F46" s="144"/>
      <c r="G46" s="145"/>
      <c r="H46" s="145"/>
      <c r="I46" s="145"/>
      <c r="J46" s="145"/>
      <c r="K46" s="194"/>
      <c r="L46" s="18"/>
      <c r="M46" s="145"/>
      <c r="N46" s="145"/>
    </row>
    <row r="47" ht="20" customHeight="1" spans="1:14">
      <c r="A47" s="130"/>
      <c r="B47" s="137"/>
      <c r="C47" s="138" t="s">
        <v>145</v>
      </c>
      <c r="D47" s="139"/>
      <c r="E47" s="144"/>
      <c r="F47" s="144"/>
      <c r="G47" s="145"/>
      <c r="H47" s="145"/>
      <c r="I47" s="145"/>
      <c r="J47" s="145"/>
      <c r="K47" s="194"/>
      <c r="L47" s="18"/>
      <c r="M47" s="145"/>
      <c r="N47" s="145"/>
    </row>
    <row r="48" ht="20" customHeight="1" spans="1:14">
      <c r="A48" s="130"/>
      <c r="B48" s="137"/>
      <c r="C48" s="138" t="s">
        <v>146</v>
      </c>
      <c r="D48" s="139"/>
      <c r="E48" s="144"/>
      <c r="F48" s="144"/>
      <c r="G48" s="145"/>
      <c r="H48" s="145"/>
      <c r="I48" s="145"/>
      <c r="J48" s="145"/>
      <c r="K48" s="194"/>
      <c r="L48" s="18"/>
      <c r="M48" s="145"/>
      <c r="N48" s="145"/>
    </row>
    <row r="49" ht="20" customHeight="1" spans="1:14">
      <c r="A49" s="130"/>
      <c r="B49" s="146" t="s">
        <v>147</v>
      </c>
      <c r="C49" s="138" t="s">
        <v>148</v>
      </c>
      <c r="D49" s="139"/>
      <c r="E49" s="144"/>
      <c r="F49" s="144"/>
      <c r="G49" s="142"/>
      <c r="H49" s="143"/>
      <c r="I49" s="142"/>
      <c r="J49" s="143"/>
      <c r="K49" s="194"/>
      <c r="L49" s="18"/>
      <c r="M49" s="142"/>
      <c r="N49" s="143"/>
    </row>
    <row r="50" ht="20" hidden="1" customHeight="1" spans="1:14">
      <c r="A50" s="130"/>
      <c r="B50" s="137"/>
      <c r="C50" s="138" t="s">
        <v>148</v>
      </c>
      <c r="D50" s="139"/>
      <c r="E50" s="140"/>
      <c r="F50" s="141"/>
      <c r="G50" s="142"/>
      <c r="H50" s="143"/>
      <c r="I50" s="142"/>
      <c r="J50" s="143"/>
      <c r="K50" s="194"/>
      <c r="L50" s="18"/>
      <c r="M50" s="142"/>
      <c r="N50" s="143"/>
    </row>
    <row r="51" ht="63" customHeight="1" spans="1:14">
      <c r="A51" s="130"/>
      <c r="B51" s="137"/>
      <c r="C51" s="138" t="s">
        <v>149</v>
      </c>
      <c r="D51" s="139" t="s">
        <v>150</v>
      </c>
      <c r="E51" s="144" t="s">
        <v>151</v>
      </c>
      <c r="F51" s="144"/>
      <c r="G51" s="142">
        <v>12</v>
      </c>
      <c r="H51" s="143"/>
      <c r="I51" s="142"/>
      <c r="J51" s="143"/>
      <c r="K51" s="194" t="s">
        <v>152</v>
      </c>
      <c r="L51" s="18" t="s">
        <v>68</v>
      </c>
      <c r="M51" s="142"/>
      <c r="N51" s="143"/>
    </row>
    <row r="52" ht="18" customHeight="1" spans="1:14">
      <c r="A52" s="130"/>
      <c r="B52" s="137"/>
      <c r="C52" s="138" t="s">
        <v>149</v>
      </c>
      <c r="D52" s="139"/>
      <c r="E52" s="140"/>
      <c r="F52" s="141"/>
      <c r="G52" s="142"/>
      <c r="H52" s="143"/>
      <c r="I52" s="142"/>
      <c r="J52" s="143"/>
      <c r="K52" s="194"/>
      <c r="L52" s="18"/>
      <c r="M52" s="142"/>
      <c r="N52" s="143"/>
    </row>
    <row r="53" ht="20" customHeight="1" spans="1:14">
      <c r="A53" s="130"/>
      <c r="B53" s="137"/>
      <c r="C53" s="138" t="s">
        <v>153</v>
      </c>
      <c r="D53" s="139"/>
      <c r="E53" s="144"/>
      <c r="F53" s="144"/>
      <c r="G53" s="142"/>
      <c r="H53" s="143"/>
      <c r="I53" s="142"/>
      <c r="J53" s="143"/>
      <c r="K53" s="194"/>
      <c r="L53" s="18"/>
      <c r="M53" s="142"/>
      <c r="N53" s="143"/>
    </row>
    <row r="54" ht="20" hidden="1" customHeight="1" spans="1:14">
      <c r="A54" s="130"/>
      <c r="B54" s="137"/>
      <c r="C54" s="138" t="s">
        <v>153</v>
      </c>
      <c r="D54" s="139"/>
      <c r="E54" s="140"/>
      <c r="F54" s="141"/>
      <c r="G54" s="142"/>
      <c r="H54" s="143"/>
      <c r="I54" s="142"/>
      <c r="J54" s="143"/>
      <c r="K54" s="194"/>
      <c r="L54" s="18"/>
      <c r="M54" s="142"/>
      <c r="N54" s="143"/>
    </row>
    <row r="55" ht="20" customHeight="1" spans="1:14">
      <c r="A55" s="130"/>
      <c r="B55" s="137"/>
      <c r="C55" s="138" t="s">
        <v>154</v>
      </c>
      <c r="D55" s="139"/>
      <c r="E55" s="144"/>
      <c r="F55" s="144"/>
      <c r="G55" s="142"/>
      <c r="H55" s="143"/>
      <c r="I55" s="142"/>
      <c r="J55" s="143"/>
      <c r="K55" s="194"/>
      <c r="L55" s="18"/>
      <c r="M55" s="142"/>
      <c r="N55" s="143"/>
    </row>
    <row r="56" ht="20" hidden="1" customHeight="1" spans="1:14">
      <c r="A56" s="130"/>
      <c r="B56" s="147"/>
      <c r="C56" s="138" t="s">
        <v>154</v>
      </c>
      <c r="D56" s="139"/>
      <c r="E56" s="140"/>
      <c r="F56" s="141"/>
      <c r="G56" s="142"/>
      <c r="H56" s="143"/>
      <c r="I56" s="142"/>
      <c r="J56" s="143"/>
      <c r="K56" s="194"/>
      <c r="L56" s="18"/>
      <c r="M56" s="142"/>
      <c r="N56" s="143"/>
    </row>
    <row r="57" ht="68" customHeight="1" spans="1:14">
      <c r="A57" s="130"/>
      <c r="B57" s="138" t="s">
        <v>155</v>
      </c>
      <c r="C57" s="148" t="s">
        <v>156</v>
      </c>
      <c r="D57" s="139" t="s">
        <v>157</v>
      </c>
      <c r="E57" s="144" t="s">
        <v>158</v>
      </c>
      <c r="F57" s="144"/>
      <c r="G57" s="149">
        <v>0</v>
      </c>
      <c r="H57" s="143"/>
      <c r="I57" s="149">
        <v>0</v>
      </c>
      <c r="J57" s="143"/>
      <c r="K57" s="194" t="s">
        <v>159</v>
      </c>
      <c r="L57" s="18" t="s">
        <v>68</v>
      </c>
      <c r="M57" s="142"/>
      <c r="N57" s="143"/>
    </row>
    <row r="58" ht="21" customHeight="1" spans="1:14">
      <c r="A58" s="130"/>
      <c r="B58" s="138"/>
      <c r="C58" s="148" t="s">
        <v>156</v>
      </c>
      <c r="D58" s="139"/>
      <c r="E58" s="140"/>
      <c r="F58" s="141"/>
      <c r="G58" s="142"/>
      <c r="H58" s="143"/>
      <c r="I58" s="142"/>
      <c r="J58" s="143"/>
      <c r="K58" s="194"/>
      <c r="L58" s="18"/>
      <c r="M58" s="142"/>
      <c r="N58" s="143"/>
    </row>
    <row r="59" ht="56" customHeight="1" spans="1:14">
      <c r="A59" s="130"/>
      <c r="B59" s="138"/>
      <c r="C59" s="148"/>
      <c r="D59" s="139" t="s">
        <v>160</v>
      </c>
      <c r="E59" s="144" t="s">
        <v>161</v>
      </c>
      <c r="F59" s="144"/>
      <c r="G59" s="150">
        <v>0.9</v>
      </c>
      <c r="H59" s="151"/>
      <c r="I59" s="150">
        <v>1</v>
      </c>
      <c r="J59" s="151"/>
      <c r="K59" s="195" t="s">
        <v>159</v>
      </c>
      <c r="L59" s="196" t="s">
        <v>68</v>
      </c>
      <c r="M59" s="197"/>
      <c r="N59" s="143"/>
    </row>
    <row r="60" ht="20" customHeight="1" spans="1:14">
      <c r="A60" s="130"/>
      <c r="B60" s="152" t="s">
        <v>162</v>
      </c>
      <c r="C60" s="153"/>
      <c r="D60" s="153"/>
      <c r="E60" s="153"/>
      <c r="F60" s="153"/>
      <c r="G60" s="153"/>
      <c r="H60" s="153"/>
      <c r="I60" s="153"/>
      <c r="J60" s="153"/>
      <c r="K60" s="153"/>
      <c r="L60" s="153"/>
      <c r="M60" s="153"/>
      <c r="N60" s="198"/>
    </row>
    <row r="61" ht="20" customHeight="1" spans="1:14">
      <c r="A61" s="154" t="s">
        <v>163</v>
      </c>
      <c r="B61" s="155" t="s">
        <v>164</v>
      </c>
      <c r="C61" s="155"/>
      <c r="D61" s="156" t="s">
        <v>68</v>
      </c>
      <c r="E61" s="156"/>
      <c r="F61" s="156"/>
      <c r="G61" s="156"/>
      <c r="H61" s="155" t="s">
        <v>165</v>
      </c>
      <c r="I61" s="155"/>
      <c r="J61" s="199" t="s">
        <v>68</v>
      </c>
      <c r="K61" s="200"/>
      <c r="L61" s="200"/>
      <c r="M61" s="200"/>
      <c r="N61" s="201"/>
    </row>
    <row r="62" ht="20" customHeight="1" spans="1:14">
      <c r="A62" s="157"/>
      <c r="B62" s="155" t="s">
        <v>166</v>
      </c>
      <c r="C62" s="155"/>
      <c r="D62" s="156" t="s">
        <v>68</v>
      </c>
      <c r="E62" s="156"/>
      <c r="F62" s="156"/>
      <c r="G62" s="156"/>
      <c r="H62" s="155" t="s">
        <v>167</v>
      </c>
      <c r="I62" s="155"/>
      <c r="J62" s="199" t="s">
        <v>32</v>
      </c>
      <c r="K62" s="200"/>
      <c r="L62" s="200"/>
      <c r="M62" s="200"/>
      <c r="N62" s="201"/>
    </row>
    <row r="63" ht="20" customHeight="1" spans="1:14">
      <c r="A63" s="158"/>
      <c r="B63" s="155" t="s">
        <v>168</v>
      </c>
      <c r="C63" s="155"/>
      <c r="D63" s="156" t="s">
        <v>68</v>
      </c>
      <c r="E63" s="156"/>
      <c r="F63" s="156"/>
      <c r="G63" s="156"/>
      <c r="H63" s="155" t="s">
        <v>169</v>
      </c>
      <c r="I63" s="155"/>
      <c r="J63" s="199" t="s">
        <v>32</v>
      </c>
      <c r="K63" s="200"/>
      <c r="L63" s="200"/>
      <c r="M63" s="200"/>
      <c r="N63" s="201"/>
    </row>
  </sheetData>
  <sheetProtection selectLockedCells="1"/>
  <mergeCells count="201">
    <mergeCell ref="A1:N1"/>
    <mergeCell ref="C3:D3"/>
    <mergeCell ref="F3:G3"/>
    <mergeCell ref="H3:J3"/>
    <mergeCell ref="C4:F4"/>
    <mergeCell ref="G4:H4"/>
    <mergeCell ref="I4:J4"/>
    <mergeCell ref="L4:N4"/>
    <mergeCell ref="C5:F5"/>
    <mergeCell ref="G5:H5"/>
    <mergeCell ref="I5:N5"/>
    <mergeCell ref="C6:F6"/>
    <mergeCell ref="G6:H6"/>
    <mergeCell ref="I6:J6"/>
    <mergeCell ref="K6:L6"/>
    <mergeCell ref="M6:N6"/>
    <mergeCell ref="D7:N7"/>
    <mergeCell ref="F8:J8"/>
    <mergeCell ref="K8:L8"/>
    <mergeCell ref="F9:G9"/>
    <mergeCell ref="I9:J9"/>
    <mergeCell ref="F10:G10"/>
    <mergeCell ref="I10:J10"/>
    <mergeCell ref="F11:G11"/>
    <mergeCell ref="I11:J11"/>
    <mergeCell ref="F12:G12"/>
    <mergeCell ref="I12:J12"/>
    <mergeCell ref="F13:G13"/>
    <mergeCell ref="I13:J13"/>
    <mergeCell ref="F14:G14"/>
    <mergeCell ref="I14:J14"/>
    <mergeCell ref="F15:G15"/>
    <mergeCell ref="I15:J15"/>
    <mergeCell ref="K16:L16"/>
    <mergeCell ref="M16:N16"/>
    <mergeCell ref="K17:L17"/>
    <mergeCell ref="M17:N17"/>
    <mergeCell ref="K18:L18"/>
    <mergeCell ref="M18:N18"/>
    <mergeCell ref="F20:H20"/>
    <mergeCell ref="K20:L20"/>
    <mergeCell ref="M20:N20"/>
    <mergeCell ref="F21:H21"/>
    <mergeCell ref="K21:L21"/>
    <mergeCell ref="F22:H22"/>
    <mergeCell ref="K22:L22"/>
    <mergeCell ref="F23:H23"/>
    <mergeCell ref="K23:L23"/>
    <mergeCell ref="D24:E24"/>
    <mergeCell ref="F24:L24"/>
    <mergeCell ref="D25:E25"/>
    <mergeCell ref="G25:I25"/>
    <mergeCell ref="K25:L25"/>
    <mergeCell ref="M25:N25"/>
    <mergeCell ref="E26:N26"/>
    <mergeCell ref="E27:N27"/>
    <mergeCell ref="E28:N28"/>
    <mergeCell ref="F29:G29"/>
    <mergeCell ref="H29:N29"/>
    <mergeCell ref="K30:N30"/>
    <mergeCell ref="D31:N31"/>
    <mergeCell ref="K32:N32"/>
    <mergeCell ref="E33:I33"/>
    <mergeCell ref="J33:N33"/>
    <mergeCell ref="E34:I34"/>
    <mergeCell ref="J34:N34"/>
    <mergeCell ref="E35:I35"/>
    <mergeCell ref="J35:N35"/>
    <mergeCell ref="B36:C36"/>
    <mergeCell ref="D36:I36"/>
    <mergeCell ref="J36:L36"/>
    <mergeCell ref="M36:N36"/>
    <mergeCell ref="B37:C37"/>
    <mergeCell ref="D37:I37"/>
    <mergeCell ref="J37:L37"/>
    <mergeCell ref="M37:N37"/>
    <mergeCell ref="B38:C38"/>
    <mergeCell ref="D38:I38"/>
    <mergeCell ref="J38:L38"/>
    <mergeCell ref="M38:N38"/>
    <mergeCell ref="B39:C39"/>
    <mergeCell ref="D39:I39"/>
    <mergeCell ref="J39:L39"/>
    <mergeCell ref="M39:N39"/>
    <mergeCell ref="B40:C40"/>
    <mergeCell ref="D40:I40"/>
    <mergeCell ref="J40:N40"/>
    <mergeCell ref="B41:C41"/>
    <mergeCell ref="D41:I41"/>
    <mergeCell ref="J41:N41"/>
    <mergeCell ref="B42:C42"/>
    <mergeCell ref="D42:I42"/>
    <mergeCell ref="J42:N42"/>
    <mergeCell ref="B43:F43"/>
    <mergeCell ref="E44:F44"/>
    <mergeCell ref="E45:F45"/>
    <mergeCell ref="G45:H45"/>
    <mergeCell ref="I45:J45"/>
    <mergeCell ref="M45:N45"/>
    <mergeCell ref="E46:F46"/>
    <mergeCell ref="G46:H46"/>
    <mergeCell ref="I46:J46"/>
    <mergeCell ref="M46:N46"/>
    <mergeCell ref="E47:F47"/>
    <mergeCell ref="G47:H47"/>
    <mergeCell ref="I47:J47"/>
    <mergeCell ref="M47:N47"/>
    <mergeCell ref="E48:F48"/>
    <mergeCell ref="G48:H48"/>
    <mergeCell ref="I48:J48"/>
    <mergeCell ref="M48:N48"/>
    <mergeCell ref="E49:F49"/>
    <mergeCell ref="G49:H49"/>
    <mergeCell ref="I49:J49"/>
    <mergeCell ref="M49:N49"/>
    <mergeCell ref="E50:F50"/>
    <mergeCell ref="G50:H50"/>
    <mergeCell ref="I50:J50"/>
    <mergeCell ref="M50:N50"/>
    <mergeCell ref="E51:F51"/>
    <mergeCell ref="G51:H51"/>
    <mergeCell ref="I51:J51"/>
    <mergeCell ref="M51:N51"/>
    <mergeCell ref="E52:F52"/>
    <mergeCell ref="G52:H52"/>
    <mergeCell ref="I52:J52"/>
    <mergeCell ref="M52:N52"/>
    <mergeCell ref="E53:F53"/>
    <mergeCell ref="G53:H53"/>
    <mergeCell ref="I53:J53"/>
    <mergeCell ref="M53:N53"/>
    <mergeCell ref="E54:F54"/>
    <mergeCell ref="G54:H54"/>
    <mergeCell ref="I54:J54"/>
    <mergeCell ref="M54:N54"/>
    <mergeCell ref="E55:F55"/>
    <mergeCell ref="G55:H55"/>
    <mergeCell ref="I55:J55"/>
    <mergeCell ref="M55:N55"/>
    <mergeCell ref="E56:F56"/>
    <mergeCell ref="G56:H56"/>
    <mergeCell ref="I56:J56"/>
    <mergeCell ref="M56:N56"/>
    <mergeCell ref="E57:F57"/>
    <mergeCell ref="G57:H57"/>
    <mergeCell ref="I57:J57"/>
    <mergeCell ref="M57:N57"/>
    <mergeCell ref="E58:F58"/>
    <mergeCell ref="G58:H58"/>
    <mergeCell ref="I58:J58"/>
    <mergeCell ref="M58:N58"/>
    <mergeCell ref="E59:F59"/>
    <mergeCell ref="G59:H59"/>
    <mergeCell ref="I59:J59"/>
    <mergeCell ref="M59:N59"/>
    <mergeCell ref="B60:N60"/>
    <mergeCell ref="B61:C61"/>
    <mergeCell ref="D61:G61"/>
    <mergeCell ref="H61:I61"/>
    <mergeCell ref="J61:N61"/>
    <mergeCell ref="B62:C62"/>
    <mergeCell ref="D62:G62"/>
    <mergeCell ref="H62:I62"/>
    <mergeCell ref="J62:N62"/>
    <mergeCell ref="B63:C63"/>
    <mergeCell ref="D63:G63"/>
    <mergeCell ref="H63:I63"/>
    <mergeCell ref="J63:N63"/>
    <mergeCell ref="A4:A6"/>
    <mergeCell ref="A7:A19"/>
    <mergeCell ref="A20:A32"/>
    <mergeCell ref="A33:A35"/>
    <mergeCell ref="A36:A39"/>
    <mergeCell ref="A40:A42"/>
    <mergeCell ref="A43:A60"/>
    <mergeCell ref="A61:A63"/>
    <mergeCell ref="B7:B15"/>
    <mergeCell ref="B16:B19"/>
    <mergeCell ref="B20:B31"/>
    <mergeCell ref="B33:B35"/>
    <mergeCell ref="B46:B48"/>
    <mergeCell ref="B49:B56"/>
    <mergeCell ref="B57:B59"/>
    <mergeCell ref="C7:C9"/>
    <mergeCell ref="C20:C24"/>
    <mergeCell ref="C25:C28"/>
    <mergeCell ref="C29:C30"/>
    <mergeCell ref="D8:D9"/>
    <mergeCell ref="E8:E9"/>
    <mergeCell ref="F16:F18"/>
    <mergeCell ref="G16:G18"/>
    <mergeCell ref="K43:K44"/>
    <mergeCell ref="L43:L44"/>
    <mergeCell ref="M8:M9"/>
    <mergeCell ref="N8:N9"/>
    <mergeCell ref="C16:E18"/>
    <mergeCell ref="M21:N24"/>
    <mergeCell ref="H16:J18"/>
    <mergeCell ref="G43:H44"/>
    <mergeCell ref="I43:J44"/>
    <mergeCell ref="M43:N44"/>
  </mergeCells>
  <conditionalFormatting sqref="M10">
    <cfRule type="cellIs" dxfId="1" priority="25" operator="lessThan">
      <formula>0</formula>
    </cfRule>
  </conditionalFormatting>
  <conditionalFormatting sqref="O10">
    <cfRule type="expression" dxfId="2" priority="23">
      <formula>LEN($O$10)&gt;0</formula>
    </cfRule>
  </conditionalFormatting>
  <conditionalFormatting sqref="O11">
    <cfRule type="expression" dxfId="2" priority="22">
      <formula>LEN($O$11)&gt;0</formula>
    </cfRule>
  </conditionalFormatting>
  <conditionalFormatting sqref="O12">
    <cfRule type="expression" dxfId="2" priority="21">
      <formula>LEN($O$12)&gt;0</formula>
    </cfRule>
  </conditionalFormatting>
  <conditionalFormatting sqref="O13">
    <cfRule type="expression" dxfId="2" priority="20">
      <formula>LEN($O$13)&gt;0</formula>
    </cfRule>
  </conditionalFormatting>
  <conditionalFormatting sqref="O16">
    <cfRule type="expression" dxfId="2" priority="18">
      <formula>LEN($O$16)&gt;0</formula>
    </cfRule>
  </conditionalFormatting>
  <conditionalFormatting sqref="O17">
    <cfRule type="expression" dxfId="2" priority="17">
      <formula>LEN($O$17)&gt;0</formula>
    </cfRule>
  </conditionalFormatting>
  <conditionalFormatting sqref="O18">
    <cfRule type="expression" dxfId="2" priority="3">
      <formula>LEN($O$17)&gt;0</formula>
    </cfRule>
  </conditionalFormatting>
  <conditionalFormatting sqref="O19">
    <cfRule type="expression" dxfId="2" priority="16">
      <formula>LEN($O$19)&gt;0</formula>
    </cfRule>
  </conditionalFormatting>
  <conditionalFormatting sqref="P19">
    <cfRule type="expression" dxfId="2" priority="15">
      <formula>LEN($P$19)&gt;0</formula>
    </cfRule>
  </conditionalFormatting>
  <conditionalFormatting sqref="O21">
    <cfRule type="expression" dxfId="2" priority="14">
      <formula>LEN($O$21)&gt;0</formula>
    </cfRule>
  </conditionalFormatting>
  <conditionalFormatting sqref="O22">
    <cfRule type="expression" dxfId="2" priority="13">
      <formula>LEN($O$22)&gt;0</formula>
    </cfRule>
  </conditionalFormatting>
  <conditionalFormatting sqref="O23">
    <cfRule type="expression" dxfId="2" priority="12">
      <formula>LEN($O$23)&gt;0</formula>
    </cfRule>
  </conditionalFormatting>
  <conditionalFormatting sqref="O24">
    <cfRule type="expression" dxfId="2" priority="11">
      <formula>LEN($O$24)&gt;0</formula>
    </cfRule>
  </conditionalFormatting>
  <conditionalFormatting sqref="O25">
    <cfRule type="expression" dxfId="2" priority="10">
      <formula>LEN($O$25)&gt;0</formula>
    </cfRule>
  </conditionalFormatting>
  <conditionalFormatting sqref="O26">
    <cfRule type="expression" dxfId="2" priority="9">
      <formula>LEN($O$26)&gt;0</formula>
    </cfRule>
  </conditionalFormatting>
  <conditionalFormatting sqref="O29">
    <cfRule type="expression" dxfId="2" priority="6">
      <formula>LEN($O$29)&gt;0</formula>
    </cfRule>
    <cfRule type="expression" dxfId="2" priority="7">
      <formula>LEN($O$29)&gt;0</formula>
    </cfRule>
  </conditionalFormatting>
  <conditionalFormatting sqref="O30">
    <cfRule type="expression" dxfId="2" priority="5">
      <formula>LEN($O$30)&gt;0</formula>
    </cfRule>
  </conditionalFormatting>
  <conditionalFormatting sqref="O32">
    <cfRule type="expression" dxfId="2" priority="2">
      <formula>LEN($O$32)&gt;0</formula>
    </cfRule>
  </conditionalFormatting>
  <conditionalFormatting sqref="H10:H15">
    <cfRule type="cellIs" dxfId="1" priority="29" operator="between">
      <formula>1.00001</formula>
      <formula>99999</formula>
    </cfRule>
  </conditionalFormatting>
  <conditionalFormatting sqref="H11:H15">
    <cfRule type="cellIs" dxfId="1" priority="30" operator="between">
      <formula>1.0001</formula>
      <formula>9999</formula>
    </cfRule>
    <cfRule type="cellIs" dxfId="1" priority="31" operator="between">
      <formula>1.0001</formula>
      <formula>2</formula>
    </cfRule>
  </conditionalFormatting>
  <conditionalFormatting sqref="L10:L15">
    <cfRule type="cellIs" dxfId="1" priority="28" operator="between">
      <formula>1.0001</formula>
      <formula>99999</formula>
    </cfRule>
  </conditionalFormatting>
  <conditionalFormatting sqref="M11:M15">
    <cfRule type="cellIs" dxfId="3" priority="19" operator="lessThan">
      <formula>0</formula>
    </cfRule>
  </conditionalFormatting>
  <conditionalFormatting sqref="N11:N15">
    <cfRule type="cellIs" dxfId="1" priority="26" operator="greaterThan">
      <formula>100000</formula>
    </cfRule>
  </conditionalFormatting>
  <conditionalFormatting sqref="M10:N10 K10 D10:G10">
    <cfRule type="cellIs" dxfId="1" priority="27" operator="greaterThan">
      <formula>100000</formula>
    </cfRule>
  </conditionalFormatting>
  <conditionalFormatting sqref="L11:L15 L10">
    <cfRule type="cellIs" dxfId="4" priority="1" operator="between">
      <formula>0.00001</formula>
      <formula>0.49999</formula>
    </cfRule>
  </conditionalFormatting>
  <conditionalFormatting sqref="D11:G15 K11:K15 M11:M15">
    <cfRule type="cellIs" dxfId="3" priority="24" operator="greaterThan">
      <formula>100000</formula>
    </cfRule>
  </conditionalFormatting>
  <conditionalFormatting sqref="M17:N17 F19">
    <cfRule type="cellIs" dxfId="1" priority="33" operator="greaterThan">
      <formula>19999</formula>
    </cfRule>
  </conditionalFormatting>
  <conditionalFormatting sqref="F21:H23 K21:L23">
    <cfRule type="cellIs" dxfId="3" priority="8" operator="greaterThan">
      <formula>1000000000</formula>
    </cfRule>
  </conditionalFormatting>
  <conditionalFormatting sqref="G32 E32">
    <cfRule type="cellIs" dxfId="3" priority="4" operator="greaterThan">
      <formula>1000000000</formula>
    </cfRule>
  </conditionalFormatting>
  <dataValidations count="8">
    <dataValidation type="list" allowBlank="1" showInputMessage="1" showErrorMessage="1" sqref="C5:F5">
      <formula1>"（请选择）,综合规划股,政府债务管理股,行政政法股,教科文股,经济建设股,工贸股,农业股,社会保障股"</formula1>
    </dataValidation>
    <dataValidation allowBlank="1" showInputMessage="1" showErrorMessage="1" sqref="G5 L60"/>
    <dataValidation type="list" allowBlank="1" showInputMessage="1" showErrorMessage="1" sqref="I5:N5">
      <formula1>"（请选择）,本年度新增项目,延续项目"</formula1>
    </dataValidation>
    <dataValidation type="list" allowBlank="1" showInputMessage="1" showErrorMessage="1" sqref="C6:F6">
      <formula1>"（请选择）,建设类（含修缮）,采购类（含服务）,专项业务类,公用经费类,人员支出类（含奖补助）,其他专项类"</formula1>
    </dataValidation>
    <dataValidation type="list" allowBlank="1" showInputMessage="1" showErrorMessage="1" sqref="I6 M6 M16:N16 D19 H19 L19 N19 E21 J21 E22 J22 E23 J23 E29 D61:D63 F16:F18 J61:J63 K61:L63 E61:G63">
      <formula1>"（请选择）,是,否"</formula1>
    </dataValidation>
    <dataValidation type="list" allowBlank="1" showInputMessage="1" showErrorMessage="1" sqref="M37 M38 M39 L45 L49 L50 L51 L52 L53 L54 L55 L56 L57 L58 L59 L46:L48">
      <formula1>"是,否"</formula1>
    </dataValidation>
    <dataValidation type="list" allowBlank="1" showInputMessage="1" showErrorMessage="1" sqref="B45 B49 B50 B51 B52 B53 B54 B55 B56 B57 B58 B59 B46:B48">
      <formula1>"（请选择）,产出指标,效益指标,满意度指标"</formula1>
    </dataValidation>
    <dataValidation type="list" allowBlank="1" showInputMessage="1" showErrorMessage="1" sqref="C45 C49 C50 C51 C52 C53 C54 C55 C56 C57 C58 C59 C46:C48">
      <formula1>"（请选择）,数量指标,质量指标,时效指标,成本指标,经济效益指标,社会效益指标,生态效益指标,可持续影响指标,服务对象满意度指标"</formula1>
    </dataValidation>
  </dataValidations>
  <pageMargins left="0.432638888888889" right="0.314583333333333" top="0.275" bottom="0.472222222222222" header="0.511805555555556" footer="0.511805555555556"/>
  <pageSetup paperSize="8" scale="70" fitToHeight="0" orientation="portrait"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F1" workbookViewId="0">
      <pane ySplit="4" topLeftCell="A11" activePane="bottomLeft" state="frozen"/>
      <selection/>
      <selection pane="bottomLeft" activeCell="H7" sqref="H7"/>
    </sheetView>
  </sheetViews>
  <sheetFormatPr defaultColWidth="9" defaultRowHeight="13.5"/>
  <cols>
    <col min="1" max="1" width="7.875" customWidth="1"/>
    <col min="2" max="2" width="10.625" customWidth="1"/>
    <col min="3" max="3" width="9.5" customWidth="1"/>
    <col min="4" max="4" width="4.375" customWidth="1"/>
    <col min="5" max="5" width="41.0666666666667" customWidth="1"/>
    <col min="6" max="6" width="10.125" customWidth="1"/>
    <col min="7" max="7" width="82.6666666666667" customWidth="1"/>
    <col min="9" max="9" width="9.55" customWidth="1"/>
    <col min="10" max="10" width="16.6083333333333" customWidth="1"/>
  </cols>
  <sheetData>
    <row r="1" ht="25.5" spans="1:10">
      <c r="A1" s="23" t="s">
        <v>170</v>
      </c>
      <c r="B1" s="23"/>
      <c r="C1" s="23"/>
      <c r="D1" s="23"/>
      <c r="E1" s="23"/>
      <c r="F1" s="23"/>
      <c r="G1" s="23"/>
      <c r="H1" s="23"/>
      <c r="I1" s="23"/>
      <c r="J1" s="23"/>
    </row>
    <row r="2" s="22" customFormat="1" ht="12" spans="1:9">
      <c r="A2" s="24" t="s">
        <v>171</v>
      </c>
      <c r="B2" s="25"/>
      <c r="C2" s="26" t="str">
        <f>IF(封面!B6=0,"",封面!B6)</f>
        <v>罗定市审计局</v>
      </c>
      <c r="D2" s="26"/>
      <c r="E2" s="26"/>
      <c r="F2" s="25" t="s">
        <v>172</v>
      </c>
      <c r="G2" s="24" t="str">
        <f>IF(封面!B4=0,"",封面!B4)</f>
        <v>审计业务运转经费及其他经费</v>
      </c>
      <c r="H2" s="27"/>
      <c r="I2" s="27"/>
    </row>
    <row r="3" s="22" customFormat="1" ht="12" spans="1:10">
      <c r="A3" s="28" t="s">
        <v>173</v>
      </c>
      <c r="B3" s="28" t="s">
        <v>174</v>
      </c>
      <c r="C3" s="28" t="s">
        <v>175</v>
      </c>
      <c r="D3" s="28" t="s">
        <v>176</v>
      </c>
      <c r="E3" s="28" t="s">
        <v>177</v>
      </c>
      <c r="F3" s="28" t="s">
        <v>178</v>
      </c>
      <c r="G3" s="28" t="s">
        <v>179</v>
      </c>
      <c r="H3" s="28" t="s">
        <v>180</v>
      </c>
      <c r="I3" s="53" t="s">
        <v>181</v>
      </c>
      <c r="J3" s="53"/>
    </row>
    <row r="4" s="22" customFormat="1" ht="24" spans="1:10">
      <c r="A4" s="28"/>
      <c r="B4" s="28"/>
      <c r="C4" s="28"/>
      <c r="D4" s="28"/>
      <c r="E4" s="28"/>
      <c r="F4" s="28"/>
      <c r="G4" s="28"/>
      <c r="H4" s="28"/>
      <c r="I4" s="28" t="s">
        <v>182</v>
      </c>
      <c r="J4" s="54" t="s">
        <v>183</v>
      </c>
    </row>
    <row r="5" s="22" customFormat="1" ht="81" customHeight="1" spans="1:10">
      <c r="A5" s="29" t="s">
        <v>184</v>
      </c>
      <c r="B5" s="29" t="s">
        <v>185</v>
      </c>
      <c r="C5" s="29" t="s">
        <v>186</v>
      </c>
      <c r="D5" s="29">
        <v>3</v>
      </c>
      <c r="E5" s="30" t="s">
        <v>187</v>
      </c>
      <c r="F5" s="29" t="s">
        <v>188</v>
      </c>
      <c r="G5" s="31" t="s">
        <v>189</v>
      </c>
      <c r="H5" s="32">
        <v>3</v>
      </c>
      <c r="I5" s="32"/>
      <c r="J5" s="55"/>
    </row>
    <row r="6" s="22" customFormat="1" ht="59" customHeight="1" spans="1:10">
      <c r="A6" s="29"/>
      <c r="B6" s="29"/>
      <c r="C6" s="29" t="s">
        <v>190</v>
      </c>
      <c r="D6" s="29">
        <v>3</v>
      </c>
      <c r="E6" s="30" t="s">
        <v>191</v>
      </c>
      <c r="F6" s="29" t="s">
        <v>192</v>
      </c>
      <c r="G6" s="33" t="s">
        <v>193</v>
      </c>
      <c r="H6" s="32">
        <v>3</v>
      </c>
      <c r="I6" s="32"/>
      <c r="J6" s="55"/>
    </row>
    <row r="7" s="22" customFormat="1" ht="64" customHeight="1" spans="1:10">
      <c r="A7" s="29"/>
      <c r="B7" s="29" t="s">
        <v>194</v>
      </c>
      <c r="C7" s="29" t="s">
        <v>195</v>
      </c>
      <c r="D7" s="29">
        <v>4</v>
      </c>
      <c r="E7" s="30" t="s">
        <v>196</v>
      </c>
      <c r="F7" s="29" t="s">
        <v>197</v>
      </c>
      <c r="G7" s="33" t="s">
        <v>198</v>
      </c>
      <c r="H7" s="32">
        <v>4</v>
      </c>
      <c r="I7" s="32"/>
      <c r="J7" s="55"/>
    </row>
    <row r="8" s="22" customFormat="1" ht="56" customHeight="1" spans="1:10">
      <c r="A8" s="29"/>
      <c r="B8" s="29"/>
      <c r="C8" s="29" t="s">
        <v>199</v>
      </c>
      <c r="D8" s="29">
        <v>6</v>
      </c>
      <c r="E8" s="30" t="s">
        <v>200</v>
      </c>
      <c r="F8" s="29" t="s">
        <v>201</v>
      </c>
      <c r="G8" s="33" t="s">
        <v>202</v>
      </c>
      <c r="H8" s="32">
        <v>6</v>
      </c>
      <c r="I8" s="32"/>
      <c r="J8" s="55"/>
    </row>
    <row r="9" s="22" customFormat="1" ht="75" customHeight="1" spans="1:10">
      <c r="A9" s="29"/>
      <c r="B9" s="29" t="s">
        <v>203</v>
      </c>
      <c r="C9" s="29" t="s">
        <v>204</v>
      </c>
      <c r="D9" s="29">
        <v>4</v>
      </c>
      <c r="E9" s="30" t="s">
        <v>205</v>
      </c>
      <c r="F9" s="29" t="s">
        <v>206</v>
      </c>
      <c r="G9" s="33" t="s">
        <v>207</v>
      </c>
      <c r="H9" s="32">
        <v>4</v>
      </c>
      <c r="I9" s="32"/>
      <c r="J9" s="55"/>
    </row>
    <row r="10" s="22" customFormat="1" ht="36" spans="1:10">
      <c r="A10" s="29"/>
      <c r="B10" s="29"/>
      <c r="C10" s="29" t="s">
        <v>208</v>
      </c>
      <c r="D10" s="29">
        <v>4</v>
      </c>
      <c r="E10" s="30" t="s">
        <v>209</v>
      </c>
      <c r="F10" s="29" t="s">
        <v>197</v>
      </c>
      <c r="G10" s="33" t="s">
        <v>210</v>
      </c>
      <c r="H10" s="32">
        <v>4</v>
      </c>
      <c r="I10" s="32"/>
      <c r="J10" s="55"/>
    </row>
    <row r="11" s="22" customFormat="1" ht="36" spans="1:10">
      <c r="A11" s="29" t="s">
        <v>211</v>
      </c>
      <c r="B11" s="29" t="s">
        <v>212</v>
      </c>
      <c r="C11" s="29" t="s">
        <v>213</v>
      </c>
      <c r="D11" s="29">
        <v>2</v>
      </c>
      <c r="E11" s="30" t="s">
        <v>214</v>
      </c>
      <c r="F11" s="34">
        <v>1</v>
      </c>
      <c r="G11" s="33" t="s">
        <v>215</v>
      </c>
      <c r="H11" s="32">
        <v>2</v>
      </c>
      <c r="I11" s="32"/>
      <c r="J11" s="55"/>
    </row>
    <row r="12" s="22" customFormat="1" ht="36" spans="1:10">
      <c r="A12" s="29"/>
      <c r="B12" s="29"/>
      <c r="C12" s="29" t="s">
        <v>216</v>
      </c>
      <c r="D12" s="29">
        <v>8</v>
      </c>
      <c r="E12" s="30" t="s">
        <v>217</v>
      </c>
      <c r="F12" s="34">
        <v>1</v>
      </c>
      <c r="G12" s="30" t="s">
        <v>218</v>
      </c>
      <c r="H12" s="32">
        <v>8</v>
      </c>
      <c r="I12" s="32"/>
      <c r="J12" s="55"/>
    </row>
    <row r="13" s="22" customFormat="1" ht="88" customHeight="1" spans="1:10">
      <c r="A13" s="29"/>
      <c r="B13" s="29"/>
      <c r="C13" s="29" t="s">
        <v>219</v>
      </c>
      <c r="D13" s="29">
        <v>3</v>
      </c>
      <c r="E13" s="30" t="s">
        <v>220</v>
      </c>
      <c r="F13" s="29" t="s">
        <v>221</v>
      </c>
      <c r="G13" s="33" t="s">
        <v>222</v>
      </c>
      <c r="H13" s="32">
        <v>3</v>
      </c>
      <c r="I13" s="32"/>
      <c r="J13" s="55"/>
    </row>
    <row r="14" s="22" customFormat="1" ht="73" customHeight="1" spans="1:10">
      <c r="A14" s="29"/>
      <c r="B14" s="29" t="s">
        <v>223</v>
      </c>
      <c r="C14" s="29" t="s">
        <v>224</v>
      </c>
      <c r="D14" s="29">
        <v>4</v>
      </c>
      <c r="E14" s="30" t="s">
        <v>225</v>
      </c>
      <c r="F14" s="29" t="s">
        <v>226</v>
      </c>
      <c r="G14" s="33" t="s">
        <v>227</v>
      </c>
      <c r="H14" s="32">
        <v>4</v>
      </c>
      <c r="I14" s="32"/>
      <c r="J14" s="55"/>
    </row>
    <row r="15" s="22" customFormat="1" ht="70" customHeight="1" spans="1:10">
      <c r="A15" s="29"/>
      <c r="B15" s="29"/>
      <c r="C15" s="29" t="s">
        <v>228</v>
      </c>
      <c r="D15" s="29">
        <v>4</v>
      </c>
      <c r="E15" s="30" t="s">
        <v>229</v>
      </c>
      <c r="F15" s="29" t="s">
        <v>230</v>
      </c>
      <c r="G15" s="33" t="s">
        <v>231</v>
      </c>
      <c r="H15" s="32">
        <v>4</v>
      </c>
      <c r="I15" s="32"/>
      <c r="J15" s="55"/>
    </row>
    <row r="16" s="22" customFormat="1" ht="96" customHeight="1" spans="1:10">
      <c r="A16" s="29" t="s">
        <v>232</v>
      </c>
      <c r="B16" s="29" t="s">
        <v>233</v>
      </c>
      <c r="C16" s="29" t="s">
        <v>234</v>
      </c>
      <c r="D16" s="29">
        <v>5</v>
      </c>
      <c r="E16" s="30" t="s">
        <v>235</v>
      </c>
      <c r="F16" s="34">
        <v>1</v>
      </c>
      <c r="G16" s="33" t="s">
        <v>236</v>
      </c>
      <c r="H16" s="32">
        <v>5</v>
      </c>
      <c r="I16" s="32"/>
      <c r="J16" s="55"/>
    </row>
    <row r="17" s="22" customFormat="1" ht="36" spans="1:10">
      <c r="A17" s="29"/>
      <c r="B17" s="29"/>
      <c r="C17" s="35" t="s">
        <v>237</v>
      </c>
      <c r="D17" s="35">
        <v>5</v>
      </c>
      <c r="E17" s="30" t="s">
        <v>238</v>
      </c>
      <c r="F17" s="230" t="s">
        <v>239</v>
      </c>
      <c r="G17" s="33" t="s">
        <v>240</v>
      </c>
      <c r="H17" s="32">
        <v>5</v>
      </c>
      <c r="I17" s="32"/>
      <c r="J17" s="55"/>
    </row>
    <row r="18" s="22" customFormat="1" ht="108" spans="1:10">
      <c r="A18" s="29"/>
      <c r="B18" s="29" t="s">
        <v>241</v>
      </c>
      <c r="C18" s="29" t="s">
        <v>242</v>
      </c>
      <c r="D18" s="29">
        <v>5</v>
      </c>
      <c r="E18" s="30" t="s">
        <v>243</v>
      </c>
      <c r="F18" s="34">
        <v>1</v>
      </c>
      <c r="G18" s="33" t="s">
        <v>244</v>
      </c>
      <c r="H18" s="32">
        <v>5</v>
      </c>
      <c r="I18" s="32"/>
      <c r="J18" s="55"/>
    </row>
    <row r="19" s="22" customFormat="1" ht="53" customHeight="1" spans="1:10">
      <c r="A19" s="29"/>
      <c r="B19" s="29" t="s">
        <v>245</v>
      </c>
      <c r="C19" s="29" t="s">
        <v>246</v>
      </c>
      <c r="D19" s="29">
        <v>5</v>
      </c>
      <c r="E19" s="30" t="s">
        <v>247</v>
      </c>
      <c r="F19" s="34">
        <v>1</v>
      </c>
      <c r="G19" s="33" t="s">
        <v>248</v>
      </c>
      <c r="H19" s="32">
        <v>5</v>
      </c>
      <c r="I19" s="32"/>
      <c r="J19" s="55"/>
    </row>
    <row r="20" s="22" customFormat="1" ht="84" spans="1:10">
      <c r="A20" s="29"/>
      <c r="B20" s="29" t="s">
        <v>249</v>
      </c>
      <c r="C20" s="29" t="s">
        <v>250</v>
      </c>
      <c r="D20" s="29">
        <v>5</v>
      </c>
      <c r="E20" s="30" t="s">
        <v>251</v>
      </c>
      <c r="F20" s="29" t="s">
        <v>252</v>
      </c>
      <c r="G20" s="33" t="s">
        <v>253</v>
      </c>
      <c r="H20" s="32">
        <v>5</v>
      </c>
      <c r="I20" s="32"/>
      <c r="J20" s="55"/>
    </row>
    <row r="21" s="22" customFormat="1" ht="19" customHeight="1" spans="1:10">
      <c r="A21" s="29" t="s">
        <v>254</v>
      </c>
      <c r="B21" s="37" t="s">
        <v>255</v>
      </c>
      <c r="C21" s="37" t="s">
        <v>256</v>
      </c>
      <c r="D21" s="38">
        <v>20</v>
      </c>
      <c r="E21" s="39" t="s">
        <v>257</v>
      </c>
      <c r="F21" s="40">
        <v>1</v>
      </c>
      <c r="G21" s="39" t="s">
        <v>258</v>
      </c>
      <c r="H21" s="41">
        <v>20</v>
      </c>
      <c r="I21" s="41"/>
      <c r="J21" s="56"/>
    </row>
    <row r="22" s="22" customFormat="1" ht="22" customHeight="1" spans="1:10">
      <c r="A22" s="29"/>
      <c r="B22" s="37"/>
      <c r="C22" s="37" t="s">
        <v>259</v>
      </c>
      <c r="D22" s="42"/>
      <c r="E22" s="39" t="s">
        <v>260</v>
      </c>
      <c r="F22" s="42"/>
      <c r="G22" s="43"/>
      <c r="H22" s="44"/>
      <c r="I22" s="44"/>
      <c r="J22" s="57"/>
    </row>
    <row r="23" s="22" customFormat="1" ht="45" customHeight="1" spans="1:10">
      <c r="A23" s="29"/>
      <c r="B23" s="37"/>
      <c r="C23" s="37" t="s">
        <v>261</v>
      </c>
      <c r="D23" s="45"/>
      <c r="E23" s="39" t="s">
        <v>262</v>
      </c>
      <c r="F23" s="45"/>
      <c r="G23" s="43"/>
      <c r="H23" s="46"/>
      <c r="I23" s="46"/>
      <c r="J23" s="58"/>
    </row>
    <row r="24" s="22" customFormat="1" ht="32" customHeight="1" spans="1:10">
      <c r="A24" s="29"/>
      <c r="B24" s="29" t="s">
        <v>263</v>
      </c>
      <c r="C24" s="29" t="s">
        <v>264</v>
      </c>
      <c r="D24" s="29">
        <v>1</v>
      </c>
      <c r="E24" s="30" t="s">
        <v>265</v>
      </c>
      <c r="F24" s="34">
        <v>1</v>
      </c>
      <c r="G24" s="33" t="s">
        <v>266</v>
      </c>
      <c r="H24" s="32">
        <v>1</v>
      </c>
      <c r="I24" s="32"/>
      <c r="J24" s="55"/>
    </row>
    <row r="25" s="22" customFormat="1" ht="31" customHeight="1" spans="1:10">
      <c r="A25" s="29"/>
      <c r="B25" s="29"/>
      <c r="C25" s="29" t="s">
        <v>267</v>
      </c>
      <c r="D25" s="29">
        <v>1</v>
      </c>
      <c r="E25" s="30" t="s">
        <v>268</v>
      </c>
      <c r="F25" s="34">
        <v>1</v>
      </c>
      <c r="G25" s="33" t="s">
        <v>269</v>
      </c>
      <c r="H25" s="32">
        <v>1</v>
      </c>
      <c r="I25" s="32"/>
      <c r="J25" s="55"/>
    </row>
    <row r="26" s="22" customFormat="1" ht="48" customHeight="1" spans="1:10">
      <c r="A26" s="29"/>
      <c r="B26" s="29" t="s">
        <v>270</v>
      </c>
      <c r="C26" s="29" t="s">
        <v>271</v>
      </c>
      <c r="D26" s="29">
        <v>8</v>
      </c>
      <c r="E26" s="30" t="s">
        <v>272</v>
      </c>
      <c r="F26" s="34">
        <v>1</v>
      </c>
      <c r="G26" s="30" t="s">
        <v>273</v>
      </c>
      <c r="H26" s="32">
        <v>8</v>
      </c>
      <c r="I26" s="32"/>
      <c r="J26" s="55"/>
    </row>
    <row r="27" s="22" customFormat="1" ht="48" customHeight="1" spans="1:10">
      <c r="A27" s="47" t="s">
        <v>274</v>
      </c>
      <c r="B27" s="47" t="s">
        <v>275</v>
      </c>
      <c r="C27" s="47" t="s">
        <v>276</v>
      </c>
      <c r="D27" s="47">
        <v>-10</v>
      </c>
      <c r="E27" s="43" t="s">
        <v>277</v>
      </c>
      <c r="F27" s="48" t="s">
        <v>278</v>
      </c>
      <c r="G27" s="43" t="s">
        <v>279</v>
      </c>
      <c r="H27" s="49"/>
      <c r="I27" s="49"/>
      <c r="J27" s="55"/>
    </row>
    <row r="28" s="22" customFormat="1" ht="12" spans="1:10">
      <c r="A28" s="28" t="s">
        <v>280</v>
      </c>
      <c r="B28" s="28"/>
      <c r="C28" s="28"/>
      <c r="D28" s="28">
        <v>100</v>
      </c>
      <c r="E28" s="29" t="s">
        <v>281</v>
      </c>
      <c r="F28" s="29" t="s">
        <v>281</v>
      </c>
      <c r="G28" s="29" t="s">
        <v>281</v>
      </c>
      <c r="H28" s="28">
        <f>SUM(H5:H27)</f>
        <v>100</v>
      </c>
      <c r="I28" s="28">
        <f>SUM(I5:I27)</f>
        <v>0</v>
      </c>
      <c r="J28" s="29" t="s">
        <v>281</v>
      </c>
    </row>
    <row r="29" spans="1:10">
      <c r="A29" s="50" t="s">
        <v>282</v>
      </c>
      <c r="B29" s="51"/>
      <c r="C29" s="51"/>
      <c r="D29" s="51"/>
      <c r="E29" s="51"/>
      <c r="F29" s="51"/>
      <c r="G29" s="52"/>
      <c r="H29" s="3" t="str">
        <f>IF(H28&gt;=90,"优",IF(H28&gt;=80,"良",IF(H28&gt;=60,"中",IF(H28&gt;=0.1,"差","未评分"))))</f>
        <v>优</v>
      </c>
      <c r="I29" s="3" t="str">
        <f>IF(I28&gt;=90,"优",IF(I28&gt;=80,"良",IF(I28&gt;=60,"中",IF(I28&gt;=0.1,"差","未评分"))))</f>
        <v>未评分</v>
      </c>
      <c r="J29" s="29" t="s">
        <v>281</v>
      </c>
    </row>
  </sheetData>
  <sheetProtection selectLockedCells="1"/>
  <mergeCells count="31">
    <mergeCell ref="A1:J1"/>
    <mergeCell ref="C2:E2"/>
    <mergeCell ref="I3:J3"/>
    <mergeCell ref="A28:C28"/>
    <mergeCell ref="A29:G29"/>
    <mergeCell ref="A3:A4"/>
    <mergeCell ref="A5:A10"/>
    <mergeCell ref="A11:A15"/>
    <mergeCell ref="A16:A20"/>
    <mergeCell ref="A21:A26"/>
    <mergeCell ref="B3:B4"/>
    <mergeCell ref="B5:B6"/>
    <mergeCell ref="B7:B8"/>
    <mergeCell ref="B9:B10"/>
    <mergeCell ref="B11:B13"/>
    <mergeCell ref="B14:B15"/>
    <mergeCell ref="B16:B17"/>
    <mergeCell ref="B21:B23"/>
    <mergeCell ref="B24:B25"/>
    <mergeCell ref="C3:C4"/>
    <mergeCell ref="D3:D4"/>
    <mergeCell ref="D21:D23"/>
    <mergeCell ref="E3:E4"/>
    <mergeCell ref="F3:F4"/>
    <mergeCell ref="F21:F23"/>
    <mergeCell ref="G3:G4"/>
    <mergeCell ref="G21:G23"/>
    <mergeCell ref="H3:H4"/>
    <mergeCell ref="H21:H23"/>
    <mergeCell ref="I21:I23"/>
    <mergeCell ref="J21:J23"/>
  </mergeCells>
  <dataValidations count="11">
    <dataValidation type="list" allowBlank="1" showInputMessage="1" showErrorMessage="1" sqref="H5 I5">
      <formula1>"0,0.6,1.2,1.8,2.4,3"</formula1>
    </dataValidation>
    <dataValidation type="list" allowBlank="1" showInputMessage="1" showErrorMessage="1" sqref="H6 I6">
      <formula1>"0,1,2,3"</formula1>
    </dataValidation>
    <dataValidation type="list" allowBlank="1" showInputMessage="1" showErrorMessage="1" sqref="H7:I7 H9 I9 H10 I10 H14 I14 H15 I15">
      <formula1>"0,1,2,3,4"</formula1>
    </dataValidation>
    <dataValidation type="list" allowBlank="1" showInputMessage="1" showErrorMessage="1" sqref="H8:I8">
      <formula1>"0,2,4,6"</formula1>
    </dataValidation>
    <dataValidation type="list" allowBlank="1" showInputMessage="1" showErrorMessage="1" sqref="H11 I11">
      <formula1>"0,0.1,0.2,0.3,0.4,0.5,0.6,0.7,0.8,0.9,1,1.1,1.2,1.3,1.4,1.5,1.6,1.7,1.8,1.9,2"</formula1>
    </dataValidation>
    <dataValidation type="list" allowBlank="1" showInputMessage="1" showErrorMessage="1" sqref="H12 I12 H26 I26">
      <formula1>"0,0.4,0.8,1.2,1.6,2,2.4,2.8,3.2,3.6,4,4.4,4.8,5.2,5.6,6,6.4,6.8,7.2,7.6,8"</formula1>
    </dataValidation>
    <dataValidation type="list" allowBlank="1" showInputMessage="1" showErrorMessage="1" sqref="H13:I13">
      <formula1>"0,2.25,3"</formula1>
    </dataValidation>
    <dataValidation type="list" allowBlank="1" showInputMessage="1" showErrorMessage="1" sqref="H16 I16 H17 I17 H18 I18 H19 I19 H20 I20">
      <formula1>"0,0.25,0.5,0.75,1,1.25,1.5,1.75,2,2.25,2.5,2.75,3,3.25,3.5,3.75,4,4.25,4.5,4.75,5"</formula1>
    </dataValidation>
    <dataValidation type="list" allowBlank="1" showInputMessage="1" showErrorMessage="1" sqref="H24 I24 H25 I25">
      <formula1>"0,0.25,0.5,0.75,1"</formula1>
    </dataValidation>
    <dataValidation type="list" allowBlank="1" showInputMessage="1" showErrorMessage="1" sqref="H27:I27">
      <formula1>"0,-10"</formula1>
    </dataValidation>
    <dataValidation type="list" allowBlank="1" showInputMessage="1" showErrorMessage="1" sqref="H21:I23">
      <formula1>"0,1,2,3,4,5,6,7,8,9,10,11,12,13,14,15,16,17,18,19,20"</formula1>
    </dataValidation>
  </dataValidations>
  <pageMargins left="0.236111111111111" right="0.314583333333333" top="0.354166666666667" bottom="0.156944444444444" header="0.0388888888888889" footer="0.196527777777778"/>
  <pageSetup paperSize="8" scale="72" fitToHeight="0" orientation="portrait" horizontalDpi="600"/>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showZeros="0" workbookViewId="0">
      <selection activeCell="F7" sqref="F7"/>
    </sheetView>
  </sheetViews>
  <sheetFormatPr defaultColWidth="9" defaultRowHeight="13.5" outlineLevelCol="5"/>
  <cols>
    <col min="1" max="1" width="12.0333333333333" style="11" customWidth="1"/>
    <col min="2" max="2" width="18.475" style="11" customWidth="1"/>
    <col min="3" max="3" width="69.8166666666667" style="11" customWidth="1"/>
    <col min="4" max="5" width="15.3916666666667" style="11" customWidth="1"/>
    <col min="6" max="6" width="22.8666666666667" style="11" customWidth="1"/>
    <col min="7" max="16384" width="9" style="11"/>
  </cols>
  <sheetData>
    <row r="1" s="11" customFormat="1" ht="25.5" spans="1:6">
      <c r="A1" s="12" t="s">
        <v>283</v>
      </c>
      <c r="B1" s="12"/>
      <c r="C1" s="12"/>
      <c r="D1" s="12"/>
      <c r="E1" s="12"/>
      <c r="F1" s="12"/>
    </row>
    <row r="2" s="11" customFormat="1" ht="25" customHeight="1" spans="1:6">
      <c r="A2" s="13" t="s">
        <v>284</v>
      </c>
      <c r="B2" s="14" t="str">
        <f>封面!B6</f>
        <v>罗定市审计局</v>
      </c>
      <c r="C2" s="14"/>
      <c r="D2" s="14"/>
      <c r="E2" s="14"/>
      <c r="F2" s="14"/>
    </row>
    <row r="3" s="11" customFormat="1" ht="25" customHeight="1" spans="1:6">
      <c r="A3" s="15" t="s">
        <v>172</v>
      </c>
      <c r="B3" s="16" t="str">
        <f>封面!B4</f>
        <v>审计业务运转经费及其他经费</v>
      </c>
      <c r="C3" s="16"/>
      <c r="D3" s="16"/>
      <c r="E3" s="16"/>
      <c r="F3" s="16"/>
    </row>
    <row r="4" s="11" customFormat="1" ht="39" customHeight="1" spans="1:6">
      <c r="A4" s="17" t="s">
        <v>108</v>
      </c>
      <c r="B4" s="17" t="s">
        <v>285</v>
      </c>
      <c r="C4" s="17" t="s">
        <v>286</v>
      </c>
      <c r="D4" s="17" t="s">
        <v>287</v>
      </c>
      <c r="E4" s="17" t="s">
        <v>288</v>
      </c>
      <c r="F4" s="17" t="s">
        <v>289</v>
      </c>
    </row>
    <row r="5" s="11" customFormat="1" ht="33" customHeight="1" spans="1:6">
      <c r="A5" s="18">
        <v>1</v>
      </c>
      <c r="B5" s="19" t="s">
        <v>290</v>
      </c>
      <c r="C5" s="20" t="s">
        <v>291</v>
      </c>
      <c r="D5" s="18" t="s">
        <v>68</v>
      </c>
      <c r="E5" s="18" t="s">
        <v>292</v>
      </c>
      <c r="F5" s="21"/>
    </row>
    <row r="6" s="11" customFormat="1" ht="33" customHeight="1" spans="1:6">
      <c r="A6" s="18">
        <v>2</v>
      </c>
      <c r="B6" s="18" t="s">
        <v>293</v>
      </c>
      <c r="C6" s="20" t="s">
        <v>294</v>
      </c>
      <c r="D6" s="18" t="s">
        <v>68</v>
      </c>
      <c r="E6" s="18" t="s">
        <v>292</v>
      </c>
      <c r="F6" s="21"/>
    </row>
    <row r="7" s="11" customFormat="1" ht="44" customHeight="1" spans="1:6">
      <c r="A7" s="18">
        <v>3</v>
      </c>
      <c r="B7" s="18" t="s">
        <v>290</v>
      </c>
      <c r="C7" s="20" t="s">
        <v>295</v>
      </c>
      <c r="D7" s="18" t="s">
        <v>68</v>
      </c>
      <c r="E7" s="18" t="s">
        <v>292</v>
      </c>
      <c r="F7" s="21"/>
    </row>
    <row r="8" s="11" customFormat="1" ht="33" customHeight="1" spans="1:6">
      <c r="A8" s="18">
        <v>4</v>
      </c>
      <c r="B8" s="18" t="s">
        <v>290</v>
      </c>
      <c r="C8" s="20" t="s">
        <v>296</v>
      </c>
      <c r="D8" s="18" t="s">
        <v>68</v>
      </c>
      <c r="E8" s="18" t="s">
        <v>292</v>
      </c>
      <c r="F8" s="21"/>
    </row>
    <row r="9" s="11" customFormat="1" ht="43" customHeight="1" spans="1:6">
      <c r="A9" s="18">
        <v>5</v>
      </c>
      <c r="B9" s="19" t="s">
        <v>293</v>
      </c>
      <c r="C9" s="20" t="s">
        <v>297</v>
      </c>
      <c r="D9" s="18" t="s">
        <v>68</v>
      </c>
      <c r="E9" s="18" t="s">
        <v>292</v>
      </c>
      <c r="F9" s="21"/>
    </row>
    <row r="10" s="11" customFormat="1" ht="33" customHeight="1" spans="1:6">
      <c r="A10" s="18">
        <v>6</v>
      </c>
      <c r="B10" s="18"/>
      <c r="C10" s="20" t="s">
        <v>298</v>
      </c>
      <c r="D10" s="18"/>
      <c r="E10" s="18"/>
      <c r="F10" s="21"/>
    </row>
    <row r="11" s="11" customFormat="1" ht="33" customHeight="1" spans="1:6">
      <c r="A11" s="18">
        <v>7</v>
      </c>
      <c r="B11" s="18"/>
      <c r="C11" s="20" t="s">
        <v>298</v>
      </c>
      <c r="D11" s="18"/>
      <c r="E11" s="18"/>
      <c r="F11" s="21"/>
    </row>
    <row r="12" s="11" customFormat="1" ht="33" customHeight="1" spans="1:6">
      <c r="A12" s="18">
        <v>8</v>
      </c>
      <c r="B12" s="18"/>
      <c r="C12" s="20" t="s">
        <v>298</v>
      </c>
      <c r="D12" s="18"/>
      <c r="E12" s="18"/>
      <c r="F12" s="21"/>
    </row>
    <row r="13" s="11" customFormat="1" ht="33" customHeight="1" spans="1:6">
      <c r="A13" s="18">
        <v>9</v>
      </c>
      <c r="B13" s="18"/>
      <c r="C13" s="20" t="s">
        <v>298</v>
      </c>
      <c r="D13" s="18"/>
      <c r="E13" s="18"/>
      <c r="F13" s="21"/>
    </row>
    <row r="14" s="11" customFormat="1" ht="33" customHeight="1" spans="1:6">
      <c r="A14" s="18">
        <v>10</v>
      </c>
      <c r="B14" s="18"/>
      <c r="C14" s="20" t="s">
        <v>298</v>
      </c>
      <c r="D14" s="18"/>
      <c r="E14" s="18"/>
      <c r="F14" s="21"/>
    </row>
    <row r="15" s="11" customFormat="1" ht="33" customHeight="1" spans="1:6">
      <c r="A15" s="18">
        <v>11</v>
      </c>
      <c r="B15" s="18"/>
      <c r="C15" s="20" t="s">
        <v>298</v>
      </c>
      <c r="D15" s="18"/>
      <c r="E15" s="18"/>
      <c r="F15" s="21"/>
    </row>
    <row r="16" s="11" customFormat="1" ht="33" customHeight="1" spans="1:6">
      <c r="A16" s="18" t="s">
        <v>299</v>
      </c>
      <c r="B16" s="18"/>
      <c r="C16" s="20" t="s">
        <v>298</v>
      </c>
      <c r="D16" s="18"/>
      <c r="E16" s="18"/>
      <c r="F16" s="21"/>
    </row>
    <row r="17" s="11" customFormat="1" ht="33" customHeight="1" spans="1:6">
      <c r="A17" s="18"/>
      <c r="B17" s="18"/>
      <c r="C17" s="20" t="s">
        <v>298</v>
      </c>
      <c r="D17" s="18"/>
      <c r="E17" s="18"/>
      <c r="F17" s="21"/>
    </row>
    <row r="18" s="11" customFormat="1" ht="33" customHeight="1" spans="1:6">
      <c r="A18" s="18"/>
      <c r="B18" s="18"/>
      <c r="C18" s="20" t="s">
        <v>298</v>
      </c>
      <c r="D18" s="18"/>
      <c r="E18" s="18"/>
      <c r="F18" s="21"/>
    </row>
    <row r="19" s="11" customFormat="1" ht="33" customHeight="1" spans="1:6">
      <c r="A19" s="18"/>
      <c r="B19" s="18"/>
      <c r="C19" s="20" t="s">
        <v>298</v>
      </c>
      <c r="D19" s="18"/>
      <c r="E19" s="18"/>
      <c r="F19" s="21"/>
    </row>
    <row r="20" s="11" customFormat="1" ht="33" customHeight="1" spans="1:6">
      <c r="A20" s="18"/>
      <c r="B20" s="18"/>
      <c r="C20" s="20" t="s">
        <v>298</v>
      </c>
      <c r="D20" s="18"/>
      <c r="E20" s="18"/>
      <c r="F20" s="21"/>
    </row>
    <row r="21" s="11" customFormat="1" ht="33" customHeight="1" spans="1:6">
      <c r="A21" s="18"/>
      <c r="B21" s="18"/>
      <c r="C21" s="20" t="s">
        <v>298</v>
      </c>
      <c r="D21" s="18"/>
      <c r="E21" s="18"/>
      <c r="F21" s="21"/>
    </row>
    <row r="22" ht="30" customHeight="1" spans="1:6">
      <c r="A22" s="18"/>
      <c r="B22" s="18"/>
      <c r="C22" s="20" t="s">
        <v>298</v>
      </c>
      <c r="D22" s="18"/>
      <c r="E22" s="18"/>
      <c r="F22" s="21"/>
    </row>
    <row r="23" ht="30" customHeight="1" spans="1:6">
      <c r="A23" s="18"/>
      <c r="B23" s="18"/>
      <c r="C23" s="20" t="s">
        <v>298</v>
      </c>
      <c r="D23" s="18"/>
      <c r="E23" s="18"/>
      <c r="F23" s="21"/>
    </row>
    <row r="24" ht="30" customHeight="1" spans="1:6">
      <c r="A24" s="18"/>
      <c r="B24" s="18"/>
      <c r="C24" s="20" t="s">
        <v>298</v>
      </c>
      <c r="D24" s="18"/>
      <c r="E24" s="18"/>
      <c r="F24" s="21"/>
    </row>
    <row r="25" ht="30" customHeight="1" spans="1:6">
      <c r="A25" s="18"/>
      <c r="B25" s="18"/>
      <c r="C25" s="20" t="s">
        <v>298</v>
      </c>
      <c r="D25" s="18"/>
      <c r="E25" s="18"/>
      <c r="F25" s="21"/>
    </row>
    <row r="26" ht="30" customHeight="1" spans="1:6">
      <c r="A26" s="18"/>
      <c r="B26" s="18"/>
      <c r="C26" s="20" t="s">
        <v>298</v>
      </c>
      <c r="D26" s="18"/>
      <c r="E26" s="18"/>
      <c r="F26" s="21"/>
    </row>
    <row r="27" ht="30" customHeight="1" spans="1:6">
      <c r="A27" s="18"/>
      <c r="B27" s="18"/>
      <c r="C27" s="20" t="s">
        <v>298</v>
      </c>
      <c r="D27" s="18"/>
      <c r="E27" s="18"/>
      <c r="F27" s="21"/>
    </row>
    <row r="28" ht="30" customHeight="1" spans="1:6">
      <c r="A28" s="18"/>
      <c r="B28" s="18"/>
      <c r="C28" s="20" t="s">
        <v>298</v>
      </c>
      <c r="D28" s="18"/>
      <c r="E28" s="18"/>
      <c r="F28" s="21"/>
    </row>
    <row r="29" ht="30" customHeight="1" spans="1:6">
      <c r="A29" s="18"/>
      <c r="B29" s="18"/>
      <c r="C29" s="20" t="s">
        <v>298</v>
      </c>
      <c r="D29" s="18"/>
      <c r="E29" s="18"/>
      <c r="F29" s="21"/>
    </row>
    <row r="30" ht="30" customHeight="1" spans="1:6">
      <c r="A30" s="18"/>
      <c r="B30" s="18"/>
      <c r="C30" s="20" t="s">
        <v>298</v>
      </c>
      <c r="D30" s="18"/>
      <c r="E30" s="18"/>
      <c r="F30" s="21"/>
    </row>
    <row r="31" ht="30" customHeight="1" spans="1:6">
      <c r="A31" s="18"/>
      <c r="B31" s="18"/>
      <c r="C31" s="20" t="s">
        <v>298</v>
      </c>
      <c r="D31" s="18"/>
      <c r="E31" s="18"/>
      <c r="F31" s="21"/>
    </row>
    <row r="32" ht="30" customHeight="1" spans="1:6">
      <c r="A32" s="18"/>
      <c r="B32" s="18"/>
      <c r="C32" s="20" t="s">
        <v>298</v>
      </c>
      <c r="D32" s="18"/>
      <c r="E32" s="18"/>
      <c r="F32" s="21"/>
    </row>
    <row r="33" ht="30" customHeight="1" spans="1:6">
      <c r="A33" s="18"/>
      <c r="B33" s="18"/>
      <c r="C33" s="20" t="s">
        <v>298</v>
      </c>
      <c r="D33" s="18"/>
      <c r="E33" s="18"/>
      <c r="F33" s="21"/>
    </row>
    <row r="34" ht="30" customHeight="1" spans="1:6">
      <c r="A34" s="18"/>
      <c r="B34" s="18"/>
      <c r="C34" s="20" t="s">
        <v>298</v>
      </c>
      <c r="D34" s="18"/>
      <c r="E34" s="18"/>
      <c r="F34" s="21"/>
    </row>
    <row r="35" ht="30" customHeight="1" spans="1:6">
      <c r="A35" s="18"/>
      <c r="B35" s="18"/>
      <c r="C35" s="20" t="s">
        <v>298</v>
      </c>
      <c r="D35" s="18"/>
      <c r="E35" s="18"/>
      <c r="F35" s="21"/>
    </row>
  </sheetData>
  <sheetProtection sheet="1" selectLockedCells="1" objects="1"/>
  <mergeCells count="3">
    <mergeCell ref="A1:F1"/>
    <mergeCell ref="B2:F2"/>
    <mergeCell ref="B3:F3"/>
  </mergeCells>
  <dataValidations count="2">
    <dataValidation type="list" allowBlank="1" showInputMessage="1" showErrorMessage="1" sqref="D19 E19 D20 E20 D21 E21 D22 E22 D23 E23 D24 E24 D25 E25 D26 E26 D27 E27 D28 E28 D29 E29 D30 E30 D31 E31 D32 E32 D33 E33 D34 E34 D35 E35 D5:D18 E10:E18">
      <formula1>"是,否"</formula1>
    </dataValidation>
    <dataValidation type="list" allowBlank="1" showInputMessage="1" showErrorMessage="1" sqref="E5:E9">
      <formula1>"电子版,纸质版,实物,现场提供"</formula1>
    </dataValidation>
  </dataValidations>
  <pageMargins left="0.708333333333333" right="0.354166666666667" top="0.550694444444444" bottom="0.511805555555556" header="0.5" footer="0.5"/>
  <pageSetup paperSize="9" scale="60"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N10"/>
  <sheetViews>
    <sheetView showZeros="0" topLeftCell="H1" workbookViewId="0">
      <selection activeCell="N16" sqref="N16"/>
    </sheetView>
  </sheetViews>
  <sheetFormatPr defaultColWidth="9" defaultRowHeight="13.5"/>
  <cols>
    <col min="1" max="1" width="29.25" customWidth="1"/>
    <col min="2" max="2" width="18.625" customWidth="1"/>
    <col min="3" max="3" width="15.5" customWidth="1"/>
    <col min="4" max="4" width="10" customWidth="1"/>
    <col min="5" max="5" width="15" customWidth="1"/>
    <col min="6" max="6" width="11" customWidth="1"/>
    <col min="7" max="7" width="29.75" customWidth="1"/>
    <col min="8" max="8" width="25.75" customWidth="1"/>
    <col min="9" max="9" width="18" customWidth="1"/>
    <col min="10" max="10" width="22.125" customWidth="1"/>
    <col min="11" max="11" width="27.625" customWidth="1"/>
    <col min="13" max="13" width="9.875" customWidth="1"/>
    <col min="14" max="14" width="17.125" customWidth="1"/>
  </cols>
  <sheetData>
    <row r="1" ht="25.5" spans="1:14">
      <c r="A1" s="1" t="s">
        <v>300</v>
      </c>
      <c r="B1" s="1"/>
      <c r="C1" s="1"/>
      <c r="D1" s="1"/>
      <c r="E1" s="1"/>
      <c r="F1" s="1"/>
      <c r="G1" s="1"/>
      <c r="H1" s="1"/>
      <c r="I1" s="1"/>
      <c r="J1" s="1"/>
      <c r="K1" s="1"/>
      <c r="L1" s="1"/>
      <c r="M1" s="1"/>
      <c r="N1" s="1"/>
    </row>
    <row r="3" spans="1:14">
      <c r="A3" s="3" t="s">
        <v>20</v>
      </c>
      <c r="B3" s="3" t="s">
        <v>301</v>
      </c>
      <c r="C3" s="3" t="s">
        <v>302</v>
      </c>
      <c r="D3" s="3" t="s">
        <v>303</v>
      </c>
      <c r="E3" s="3" t="s">
        <v>8</v>
      </c>
      <c r="F3" s="3" t="s">
        <v>304</v>
      </c>
      <c r="G3" s="3" t="s">
        <v>305</v>
      </c>
      <c r="H3" s="3" t="s">
        <v>306</v>
      </c>
      <c r="I3" s="3" t="s">
        <v>307</v>
      </c>
      <c r="J3" s="3" t="s">
        <v>308</v>
      </c>
      <c r="K3" s="3" t="s">
        <v>309</v>
      </c>
      <c r="L3" s="3" t="s">
        <v>310</v>
      </c>
      <c r="M3" s="3" t="s">
        <v>311</v>
      </c>
      <c r="N3" s="3" t="s">
        <v>312</v>
      </c>
    </row>
    <row r="4" spans="1:14">
      <c r="A4" s="3" t="str">
        <f>封面!B4</f>
        <v>审计业务运转经费及其他经费</v>
      </c>
      <c r="B4" s="3" t="str">
        <f>封面!B5</f>
        <v>罗定市审计局</v>
      </c>
      <c r="C4" s="3" t="str">
        <f>封面!B6</f>
        <v>罗定市审计局</v>
      </c>
      <c r="D4" s="3">
        <f>封面!B8</f>
        <v>0</v>
      </c>
      <c r="E4" s="3">
        <f>封面!F8</f>
        <v>0</v>
      </c>
      <c r="F4" s="3" t="str">
        <f>附表1.项目信息及绩效自评表!C6</f>
        <v>其他专项类</v>
      </c>
      <c r="G4" s="3">
        <f>附表1.项目信息及绩效自评表!E14</f>
        <v>191</v>
      </c>
      <c r="H4" s="3">
        <f>附表1.项目信息及绩效自评表!F14</f>
        <v>130</v>
      </c>
      <c r="I4" s="4">
        <f>附表1.项目信息及绩效自评表!H14</f>
        <v>0.680628272251309</v>
      </c>
      <c r="J4" s="3">
        <f>附表1.项目信息及绩效自评表!K14</f>
        <v>130</v>
      </c>
      <c r="K4" s="4">
        <f>附表1.项目信息及绩效自评表!L14</f>
        <v>1</v>
      </c>
      <c r="L4" s="3">
        <f>附表2.评分表!H28</f>
        <v>100</v>
      </c>
      <c r="M4" s="3" t="str">
        <f>附表2.评分表!H29</f>
        <v>优</v>
      </c>
      <c r="N4" s="3" t="str">
        <f>IF(AND(L7="基本完整",L8="基本完整",L9="基本完整",L10="基本完整"),"基本完整","不完整")</f>
        <v>基本完整</v>
      </c>
    </row>
    <row r="5" spans="1:1">
      <c r="A5" s="6" t="s">
        <v>313</v>
      </c>
    </row>
    <row r="6" spans="11:12">
      <c r="K6" s="7" t="s">
        <v>314</v>
      </c>
      <c r="L6" s="8"/>
    </row>
    <row r="7" spans="11:12">
      <c r="K7" s="9" t="s">
        <v>315</v>
      </c>
      <c r="L7" s="10" t="str">
        <f>IF(LEN(封面!B10)=0,"不完整","基本完整")</f>
        <v>基本完整</v>
      </c>
    </row>
    <row r="8" spans="11:12">
      <c r="K8" s="9" t="s">
        <v>316</v>
      </c>
      <c r="L8" s="10" t="str">
        <f>IF(LEN(附表1.项目信息及绩效自评表!L51)=0,"不完整","基本完整")</f>
        <v>基本完整</v>
      </c>
    </row>
    <row r="9" spans="11:12">
      <c r="K9" s="9" t="s">
        <v>317</v>
      </c>
      <c r="L9" s="10" t="str">
        <f>IF(LEN(附表2.评分表!H26)=0,"不完整","基本完整")</f>
        <v>基本完整</v>
      </c>
    </row>
    <row r="10" spans="11:12">
      <c r="K10" s="9" t="s">
        <v>318</v>
      </c>
      <c r="L10" s="10" t="str">
        <f>IF(LEN(附表3.佐证材料清单!E5)=0,"不完整","基本完整")</f>
        <v>基本完整</v>
      </c>
    </row>
  </sheetData>
  <mergeCells count="2">
    <mergeCell ref="A1:N1"/>
    <mergeCell ref="K6:L6"/>
  </mergeCells>
  <pageMargins left="0.75" right="0.75" top="1" bottom="1" header="0.5" footer="0.5"/>
  <pageSetup paperSize="8" orientation="landscape"/>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B24"/>
  <sheetViews>
    <sheetView showZeros="0" workbookViewId="0">
      <selection activeCell="B22" sqref="B22"/>
    </sheetView>
  </sheetViews>
  <sheetFormatPr defaultColWidth="9" defaultRowHeight="13.5" outlineLevelCol="1"/>
  <cols>
    <col min="1" max="1" width="34" customWidth="1"/>
    <col min="2" max="2" width="83.25" customWidth="1"/>
  </cols>
  <sheetData>
    <row r="1" ht="25.5" spans="1:2">
      <c r="A1" s="1" t="s">
        <v>319</v>
      </c>
      <c r="B1" s="1"/>
    </row>
    <row r="3" spans="1:2">
      <c r="A3" s="2" t="s">
        <v>20</v>
      </c>
      <c r="B3" s="3" t="str">
        <f>封面!B4</f>
        <v>审计业务运转经费及其他经费</v>
      </c>
    </row>
    <row r="4" spans="1:2">
      <c r="A4" s="2" t="s">
        <v>301</v>
      </c>
      <c r="B4" s="3" t="str">
        <f>封面!B5</f>
        <v>罗定市审计局</v>
      </c>
    </row>
    <row r="5" spans="1:2">
      <c r="A5" s="2" t="s">
        <v>302</v>
      </c>
      <c r="B5" s="3" t="str">
        <f>封面!B6</f>
        <v>罗定市审计局</v>
      </c>
    </row>
    <row r="6" spans="1:2">
      <c r="A6" s="2" t="s">
        <v>303</v>
      </c>
      <c r="B6" s="3">
        <f>封面!B8</f>
        <v>0</v>
      </c>
    </row>
    <row r="7" spans="1:2">
      <c r="A7" s="2" t="s">
        <v>8</v>
      </c>
      <c r="B7" s="3">
        <f>封面!F8</f>
        <v>0</v>
      </c>
    </row>
    <row r="8" spans="1:2">
      <c r="A8" s="2" t="s">
        <v>304</v>
      </c>
      <c r="B8" s="3" t="str">
        <f>附表1.项目信息及绩效自评表!C6</f>
        <v>其他专项类</v>
      </c>
    </row>
    <row r="9" spans="1:2">
      <c r="A9" s="2" t="s">
        <v>305</v>
      </c>
      <c r="B9" s="3">
        <v>191</v>
      </c>
    </row>
    <row r="10" spans="1:2">
      <c r="A10" s="2" t="s">
        <v>306</v>
      </c>
      <c r="B10" s="3">
        <v>130</v>
      </c>
    </row>
    <row r="11" spans="1:2">
      <c r="A11" s="2" t="s">
        <v>307</v>
      </c>
      <c r="B11" s="4">
        <v>0.6806</v>
      </c>
    </row>
    <row r="12" spans="1:2">
      <c r="A12" s="5" t="s">
        <v>308</v>
      </c>
      <c r="B12" s="3">
        <v>130</v>
      </c>
    </row>
    <row r="13" spans="1:2">
      <c r="A13" s="2" t="s">
        <v>309</v>
      </c>
      <c r="B13" s="4">
        <v>1</v>
      </c>
    </row>
    <row r="14" spans="1:2">
      <c r="A14" s="2" t="s">
        <v>310</v>
      </c>
      <c r="B14" s="3">
        <f>附表2.评分表!H28</f>
        <v>100</v>
      </c>
    </row>
    <row r="15" spans="1:2">
      <c r="A15" s="2" t="s">
        <v>311</v>
      </c>
      <c r="B15" s="3" t="str">
        <f>附表2.评分表!H29</f>
        <v>优</v>
      </c>
    </row>
    <row r="16" spans="1:2">
      <c r="A16" s="2" t="s">
        <v>312</v>
      </c>
      <c r="B16" s="3" t="str">
        <f>IF(AND(B21="基本完整",B22="基本完整",B23="基本完整",B24="基本完整"),"基本完整","不完整")</f>
        <v>基本完整</v>
      </c>
    </row>
    <row r="17" spans="1:1">
      <c r="A17" s="6" t="s">
        <v>320</v>
      </c>
    </row>
    <row r="20" spans="1:2">
      <c r="A20" s="7" t="s">
        <v>314</v>
      </c>
      <c r="B20" s="8"/>
    </row>
    <row r="21" spans="1:2">
      <c r="A21" s="9" t="s">
        <v>315</v>
      </c>
      <c r="B21" s="3" t="str">
        <f>IF(LEN(封面!B10)=0,"不完整","基本完整")</f>
        <v>基本完整</v>
      </c>
    </row>
    <row r="22" spans="1:2">
      <c r="A22" s="9" t="s">
        <v>316</v>
      </c>
      <c r="B22" s="3" t="str">
        <f>IF(LEN(附表1.项目信息及绩效自评表!L51)=0,"不完整","基本完整")</f>
        <v>基本完整</v>
      </c>
    </row>
    <row r="23" spans="1:2">
      <c r="A23" s="9" t="s">
        <v>317</v>
      </c>
      <c r="B23" s="3" t="str">
        <f>IF(LEN(附表2.评分表!H26)=0,"不完整","基本完整")</f>
        <v>基本完整</v>
      </c>
    </row>
    <row r="24" spans="1:2">
      <c r="A24" s="9" t="s">
        <v>318</v>
      </c>
      <c r="B24" s="3" t="str">
        <f>IF(LEN(附表3.佐证材料清单!E5)=0,"不完整","基本完整")</f>
        <v>基本完整</v>
      </c>
    </row>
  </sheetData>
  <mergeCells count="2">
    <mergeCell ref="A1:B1"/>
    <mergeCell ref="A20:B20"/>
  </mergeCell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6</vt:i4>
      </vt:variant>
    </vt:vector>
  </HeadingPairs>
  <TitlesOfParts>
    <vt:vector size="6" baseType="lpstr">
      <vt:lpstr>封面</vt:lpstr>
      <vt:lpstr>附表1.项目信息及绩效自评表</vt:lpstr>
      <vt:lpstr>附表2.评分表</vt:lpstr>
      <vt:lpstr>附表3.佐证材料清单</vt:lpstr>
      <vt:lpstr>附表4.横向基本信息过录表（自动生成无需填写）</vt:lpstr>
      <vt:lpstr>附表5.纵向基本信息过录表（自动生成无需填写）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炯少</cp:lastModifiedBy>
  <dcterms:created xsi:type="dcterms:W3CDTF">2018-06-05T02:19:00Z</dcterms:created>
  <dcterms:modified xsi:type="dcterms:W3CDTF">2024-02-05T07:25:04Z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4DD869DA6CE54224B6B8841797A405C1_13</vt:lpwstr>
  </property>
</Properties>
</file>