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85"/>
  </bookViews>
  <sheets>
    <sheet name="汇总表" sheetId="1" r:id="rId1"/>
  </sheets>
  <definedNames>
    <definedName name="_xlnm._FilterDatabase" localSheetId="0" hidden="1">汇总表!$A$3:$IU$64</definedName>
    <definedName name="_xlnm.Print_Titles" localSheetId="0">汇总表!$3:$3</definedName>
  </definedNames>
  <calcPr calcId="144525"/>
</workbook>
</file>

<file path=xl/sharedStrings.xml><?xml version="1.0" encoding="utf-8"?>
<sst xmlns="http://schemas.openxmlformats.org/spreadsheetml/2006/main" count="107">
  <si>
    <t>附件2</t>
  </si>
  <si>
    <t>罗定市2023年省级涉农资金统筹整合情况报备汇总表</t>
  </si>
  <si>
    <t>序号</t>
  </si>
  <si>
    <t>事项名称</t>
  </si>
  <si>
    <t>报备项目
数量（个）</t>
  </si>
  <si>
    <t>报备金额
（万元）</t>
  </si>
  <si>
    <t>资金占比</t>
  </si>
  <si>
    <t>合计</t>
  </si>
  <si>
    <t>巩固拓展脱贫攻坚成果</t>
  </si>
  <si>
    <t>食用林产品和农产品质量安全监测</t>
  </si>
  <si>
    <t>粮食安全</t>
  </si>
  <si>
    <t>高标准农田建设</t>
  </si>
  <si>
    <t>受污染耕地安全利用</t>
  </si>
  <si>
    <t>动物防疫</t>
  </si>
  <si>
    <t>生猪产能调控</t>
  </si>
  <si>
    <t>第三次全国土壤普查</t>
  </si>
  <si>
    <t>河湖管护</t>
  </si>
  <si>
    <t>病险水库除险加固</t>
  </si>
  <si>
    <t>水土保持</t>
  </si>
  <si>
    <t>农业水价综合改革及大中型灌区节水改造</t>
  </si>
  <si>
    <t>中央预算内水利投资执行</t>
  </si>
  <si>
    <t>造林及抚育</t>
  </si>
  <si>
    <t>自然保护地整合优化</t>
  </si>
  <si>
    <t>森林灾害防控</t>
  </si>
  <si>
    <t>农村生活污水治理</t>
  </si>
  <si>
    <t>永久基本农田保护</t>
  </si>
  <si>
    <t>其他涉农工作小计</t>
  </si>
  <si>
    <t>（1）</t>
  </si>
  <si>
    <t>驻镇帮镇扶村（巩固拓展脱贫攻坚成果）</t>
  </si>
  <si>
    <t>（2）</t>
  </si>
  <si>
    <t>驻镇帮镇扶村（提升产业发展水平）</t>
  </si>
  <si>
    <t>（3）</t>
  </si>
  <si>
    <t>驻镇帮镇扶村（提升镇域公共服务能力）</t>
  </si>
  <si>
    <t>（4）</t>
  </si>
  <si>
    <t>驻镇帮镇扶村（提升镇村公共基础设施水平）</t>
  </si>
  <si>
    <t>（5）</t>
  </si>
  <si>
    <t>村庄基础设施建设</t>
  </si>
  <si>
    <t>（6）</t>
  </si>
  <si>
    <t>农田建设及管护</t>
  </si>
  <si>
    <t>（7）</t>
  </si>
  <si>
    <t>农产品质量安全</t>
  </si>
  <si>
    <t>（8）</t>
  </si>
  <si>
    <t>畜牧业转型升级</t>
  </si>
  <si>
    <t>（9）</t>
  </si>
  <si>
    <t>动植物疫病防控</t>
  </si>
  <si>
    <t>（10）</t>
  </si>
  <si>
    <t>推进农业绿色发展</t>
  </si>
  <si>
    <t>（11）</t>
  </si>
  <si>
    <t>种业振兴</t>
  </si>
  <si>
    <t>（12）</t>
  </si>
  <si>
    <t>现代渔业发展</t>
  </si>
  <si>
    <t>（13）</t>
  </si>
  <si>
    <t>政策性农业保险省级财政保费补贴</t>
  </si>
  <si>
    <t>（14）</t>
  </si>
  <si>
    <t>构建现代乡村产业体系</t>
  </si>
  <si>
    <t>（15）</t>
  </si>
  <si>
    <t>农业生产能力提升</t>
  </si>
  <si>
    <t>（16）</t>
  </si>
  <si>
    <t>重大水利工程</t>
  </si>
  <si>
    <t>（17）</t>
  </si>
  <si>
    <t>全面推进河长制湖长制</t>
  </si>
  <si>
    <t>（18）</t>
  </si>
  <si>
    <t>水资源节约与保护</t>
  </si>
  <si>
    <t>（19）</t>
  </si>
  <si>
    <t>病险水库水闸除险加固</t>
  </si>
  <si>
    <t>（20）</t>
  </si>
  <si>
    <t>农村水利水电</t>
  </si>
  <si>
    <t>（21）</t>
  </si>
  <si>
    <t>农村集中供水</t>
  </si>
  <si>
    <t>（22）</t>
  </si>
  <si>
    <t>水利安全度汛</t>
  </si>
  <si>
    <t>（23）</t>
  </si>
  <si>
    <t>水库移民后期扶持</t>
  </si>
  <si>
    <t>（24）</t>
  </si>
  <si>
    <t>水利工程运行管护</t>
  </si>
  <si>
    <t>（25）</t>
  </si>
  <si>
    <t>造林与生态修复</t>
  </si>
  <si>
    <t>（26）</t>
  </si>
  <si>
    <t>林业有害生物防控</t>
  </si>
  <si>
    <t>（27）</t>
  </si>
  <si>
    <t>（28）</t>
  </si>
  <si>
    <t>食用林产品质量安全</t>
  </si>
  <si>
    <t>（29）</t>
  </si>
  <si>
    <t>政策性森林保险省级财政保费补贴</t>
  </si>
  <si>
    <t>（30）</t>
  </si>
  <si>
    <t>野生动植物资源保护及疫源疫病监测</t>
  </si>
  <si>
    <t>（31）</t>
  </si>
  <si>
    <t>湿地保护与恢复</t>
  </si>
  <si>
    <t>（32）</t>
  </si>
  <si>
    <t>森林火灾预防</t>
  </si>
  <si>
    <t>（33）</t>
  </si>
  <si>
    <t>林业产业发展</t>
  </si>
  <si>
    <t>（34）</t>
  </si>
  <si>
    <t>林业种苗建设</t>
  </si>
  <si>
    <t>（35）</t>
  </si>
  <si>
    <t>森林资源保护与监测</t>
  </si>
  <si>
    <t>（36）</t>
  </si>
  <si>
    <t>自然教育基地建设</t>
  </si>
  <si>
    <t>（37）</t>
  </si>
  <si>
    <t>（38）</t>
  </si>
  <si>
    <t>乡村生活垃圾治理</t>
  </si>
  <si>
    <t>（39）</t>
  </si>
  <si>
    <t>四好农村路</t>
  </si>
  <si>
    <t>（40）</t>
  </si>
  <si>
    <t>巨灾保险省级财政补贴</t>
  </si>
  <si>
    <t>（41）</t>
  </si>
  <si>
    <t>工作经费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</si>
</sst>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</numFmts>
  <fonts count="26">
    <font>
      <sz val="12"/>
      <name val="宋体"/>
      <charset val="134"/>
    </font>
    <font>
      <sz val="12"/>
      <name val="黑体"/>
      <charset val="134"/>
    </font>
    <font>
      <sz val="16"/>
      <name val="黑体"/>
      <charset val="134"/>
    </font>
    <font>
      <sz val="18"/>
      <name val="方正小标宋简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19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8" borderId="7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7" fillId="4" borderId="4" applyNumberFormat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0" fontId="0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64"/>
  <sheetViews>
    <sheetView tabSelected="1" workbookViewId="0">
      <selection activeCell="A2" sqref="A2:E2"/>
    </sheetView>
  </sheetViews>
  <sheetFormatPr defaultColWidth="9" defaultRowHeight="18" customHeight="1"/>
  <cols>
    <col min="1" max="1" width="9" style="4" customWidth="1"/>
    <col min="2" max="2" width="59.5" style="4" customWidth="1"/>
    <col min="3" max="4" width="15.625" style="4" customWidth="1"/>
    <col min="5" max="5" width="14.25" style="4" customWidth="1"/>
    <col min="6" max="255" width="9" style="4" customWidth="1"/>
  </cols>
  <sheetData>
    <row r="1" customHeight="1" spans="1:1">
      <c r="A1" s="5" t="s">
        <v>0</v>
      </c>
    </row>
    <row r="2" ht="36" customHeight="1" spans="1:5">
      <c r="A2" s="6" t="s">
        <v>1</v>
      </c>
      <c r="B2" s="6"/>
      <c r="C2" s="6"/>
      <c r="D2" s="6"/>
      <c r="E2" s="6"/>
    </row>
    <row r="3" s="1" customFormat="1" ht="35" customHeight="1" spans="1: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s="2" customFormat="1" ht="30" customHeight="1" spans="1:255">
      <c r="A4" s="8" t="s">
        <v>7</v>
      </c>
      <c r="B4" s="9"/>
      <c r="C4" s="10">
        <f>SUM(C5:C64)</f>
        <v>57</v>
      </c>
      <c r="D4" s="10">
        <f>SUM(D5:D64)</f>
        <v>31541</v>
      </c>
      <c r="E4" s="11">
        <f>SUM(E5:E64)</f>
        <v>1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</row>
    <row r="5" s="3" customFormat="1" ht="30" customHeight="1" spans="1:255">
      <c r="A5" s="13">
        <v>1</v>
      </c>
      <c r="B5" s="14" t="s">
        <v>8</v>
      </c>
      <c r="C5" s="15">
        <v>1</v>
      </c>
      <c r="D5" s="15">
        <v>384.534</v>
      </c>
      <c r="E5" s="16">
        <f>D5/D4</f>
        <v>0.0121915601914968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</row>
    <row r="6" s="3" customFormat="1" ht="30" customHeight="1" spans="1:255">
      <c r="A6" s="13">
        <v>2</v>
      </c>
      <c r="B6" s="14" t="s">
        <v>9</v>
      </c>
      <c r="C6" s="15">
        <f>1+2</f>
        <v>3</v>
      </c>
      <c r="D6" s="15">
        <f>12+231.55-45</f>
        <v>198.55</v>
      </c>
      <c r="E6" s="16">
        <f>D6/D4</f>
        <v>0.00629498113566469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</row>
    <row r="7" s="3" customFormat="1" ht="30" customHeight="1" spans="1:255">
      <c r="A7" s="13">
        <v>3</v>
      </c>
      <c r="B7" s="14" t="s">
        <v>10</v>
      </c>
      <c r="C7" s="15">
        <v>1</v>
      </c>
      <c r="D7" s="15">
        <v>120</v>
      </c>
      <c r="E7" s="16">
        <f>D7/D4</f>
        <v>0.00380457182714562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</row>
    <row r="8" s="3" customFormat="1" ht="30" customHeight="1" spans="1:255">
      <c r="A8" s="13">
        <v>4</v>
      </c>
      <c r="B8" s="14" t="s">
        <v>11</v>
      </c>
      <c r="C8" s="15">
        <v>1</v>
      </c>
      <c r="D8" s="15">
        <v>400</v>
      </c>
      <c r="E8" s="16">
        <f>D8/D4</f>
        <v>0.0126819060904854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</row>
    <row r="9" s="3" customFormat="1" ht="30" customHeight="1" spans="1:255">
      <c r="A9" s="13">
        <v>5</v>
      </c>
      <c r="B9" s="14" t="s">
        <v>12</v>
      </c>
      <c r="C9" s="15">
        <v>2</v>
      </c>
      <c r="D9" s="15">
        <v>214.45</v>
      </c>
      <c r="E9" s="16">
        <f>D9/D4</f>
        <v>0.00679908690276148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</row>
    <row r="10" s="3" customFormat="1" ht="30" customHeight="1" spans="1:255">
      <c r="A10" s="13">
        <v>6</v>
      </c>
      <c r="B10" s="14" t="s">
        <v>13</v>
      </c>
      <c r="C10" s="15">
        <f>2+1</f>
        <v>3</v>
      </c>
      <c r="D10" s="15">
        <f>190+60</f>
        <v>250</v>
      </c>
      <c r="E10" s="16">
        <f>D10/D4</f>
        <v>0.00792619130655337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</row>
    <row r="11" s="3" customFormat="1" ht="30" customHeight="1" spans="1:255">
      <c r="A11" s="13">
        <v>7</v>
      </c>
      <c r="B11" s="14" t="s">
        <v>14</v>
      </c>
      <c r="C11" s="15"/>
      <c r="D11" s="15"/>
      <c r="E11" s="16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</row>
    <row r="12" s="3" customFormat="1" ht="30" customHeight="1" spans="1:255">
      <c r="A12" s="13">
        <v>8</v>
      </c>
      <c r="B12" s="14" t="s">
        <v>15</v>
      </c>
      <c r="C12" s="15">
        <v>1</v>
      </c>
      <c r="D12" s="15">
        <v>200</v>
      </c>
      <c r="E12" s="16">
        <f>D12/D4</f>
        <v>0.0063409530452427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</row>
    <row r="13" s="3" customFormat="1" ht="30" customHeight="1" spans="1:255">
      <c r="A13" s="13">
        <v>9</v>
      </c>
      <c r="B13" s="14" t="s">
        <v>16</v>
      </c>
      <c r="C13" s="17">
        <v>1</v>
      </c>
      <c r="D13" s="17">
        <v>100</v>
      </c>
      <c r="E13" s="16">
        <f>D13/D4</f>
        <v>0.00317047652262135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</row>
    <row r="14" s="3" customFormat="1" ht="30" customHeight="1" spans="1:255">
      <c r="A14" s="13">
        <v>10</v>
      </c>
      <c r="B14" s="14" t="s">
        <v>17</v>
      </c>
      <c r="C14" s="15">
        <v>1</v>
      </c>
      <c r="D14" s="15">
        <f>434.47-57.47</f>
        <v>377</v>
      </c>
      <c r="E14" s="16">
        <f>D14/D4</f>
        <v>0.0119526964902825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</row>
    <row r="15" s="3" customFormat="1" ht="30" customHeight="1" spans="1:255">
      <c r="A15" s="13">
        <v>11</v>
      </c>
      <c r="B15" s="14" t="s">
        <v>18</v>
      </c>
      <c r="C15" s="15">
        <v>1</v>
      </c>
      <c r="D15" s="15">
        <v>150</v>
      </c>
      <c r="E15" s="16">
        <f>D15/D4</f>
        <v>0.00475571478393202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</row>
    <row r="16" s="3" customFormat="1" ht="30" customHeight="1" spans="1:255">
      <c r="A16" s="13">
        <v>12</v>
      </c>
      <c r="B16" s="14" t="s">
        <v>19</v>
      </c>
      <c r="C16" s="17"/>
      <c r="D16" s="17"/>
      <c r="E16" s="17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</row>
    <row r="17" s="3" customFormat="1" ht="30" customHeight="1" spans="1:255">
      <c r="A17" s="13">
        <v>13</v>
      </c>
      <c r="B17" s="14" t="s">
        <v>20</v>
      </c>
      <c r="C17" s="15"/>
      <c r="D17" s="15"/>
      <c r="E17" s="16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</row>
    <row r="18" s="3" customFormat="1" ht="30" customHeight="1" spans="1:255">
      <c r="A18" s="13">
        <v>14</v>
      </c>
      <c r="B18" s="14" t="s">
        <v>21</v>
      </c>
      <c r="C18" s="18">
        <f>2+2</f>
        <v>4</v>
      </c>
      <c r="D18" s="18">
        <f>678+1292</f>
        <v>1970</v>
      </c>
      <c r="E18" s="19">
        <f>D18/D4</f>
        <v>0.0624583874956406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</row>
    <row r="19" s="3" customFormat="1" ht="30" customHeight="1" spans="1:255">
      <c r="A19" s="13">
        <v>15</v>
      </c>
      <c r="B19" s="14" t="s">
        <v>22</v>
      </c>
      <c r="C19" s="15"/>
      <c r="D19" s="15"/>
      <c r="E19" s="16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</row>
    <row r="20" s="3" customFormat="1" ht="30" customHeight="1" spans="1:255">
      <c r="A20" s="13">
        <v>16</v>
      </c>
      <c r="B20" s="20" t="s">
        <v>23</v>
      </c>
      <c r="C20" s="15">
        <v>2</v>
      </c>
      <c r="D20" s="15">
        <f>420-170</f>
        <v>250</v>
      </c>
      <c r="E20" s="16">
        <f>D20/D4</f>
        <v>0.00792619130655337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</row>
    <row r="21" s="3" customFormat="1" ht="30" customHeight="1" spans="1:255">
      <c r="A21" s="13">
        <v>17</v>
      </c>
      <c r="B21" s="14" t="s">
        <v>24</v>
      </c>
      <c r="C21" s="15">
        <v>1</v>
      </c>
      <c r="D21" s="15">
        <v>4440</v>
      </c>
      <c r="E21" s="16">
        <f>D21/D4</f>
        <v>0.140769157604388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</row>
    <row r="22" s="3" customFormat="1" ht="30" customHeight="1" spans="1:255">
      <c r="A22" s="13">
        <v>18</v>
      </c>
      <c r="B22" s="20" t="s">
        <v>25</v>
      </c>
      <c r="C22" s="15">
        <v>2</v>
      </c>
      <c r="D22" s="15">
        <v>1609.61332</v>
      </c>
      <c r="E22" s="16">
        <f>D22/D4</f>
        <v>0.0510324124155861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</row>
    <row r="23" s="3" customFormat="1" ht="30" customHeight="1" spans="1:255">
      <c r="A23" s="13">
        <v>19</v>
      </c>
      <c r="B23" s="13" t="s">
        <v>26</v>
      </c>
      <c r="C23" s="15"/>
      <c r="D23" s="15"/>
      <c r="E23" s="16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</row>
    <row r="24" s="3" customFormat="1" ht="30" customHeight="1" spans="1:255">
      <c r="A24" s="21" t="s">
        <v>27</v>
      </c>
      <c r="B24" s="22" t="s">
        <v>28</v>
      </c>
      <c r="C24" s="15"/>
      <c r="D24" s="15"/>
      <c r="E24" s="16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</row>
    <row r="25" s="3" customFormat="1" ht="30" customHeight="1" spans="1:255">
      <c r="A25" s="21" t="s">
        <v>29</v>
      </c>
      <c r="B25" s="22" t="s">
        <v>30</v>
      </c>
      <c r="C25" s="15">
        <v>2</v>
      </c>
      <c r="D25" s="15">
        <v>2054.7069</v>
      </c>
      <c r="E25" s="16">
        <f>D25/D4</f>
        <v>0.0651439998731809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</row>
    <row r="26" s="3" customFormat="1" ht="30" customHeight="1" spans="1:255">
      <c r="A26" s="21" t="s">
        <v>31</v>
      </c>
      <c r="B26" s="22" t="s">
        <v>32</v>
      </c>
      <c r="C26" s="15">
        <f>1+1+1</f>
        <v>3</v>
      </c>
      <c r="D26" s="15">
        <f>1000+2821.45578+500</f>
        <v>4321.45578</v>
      </c>
      <c r="E26" s="16">
        <f>D26/D4</f>
        <v>0.137010740940363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</row>
    <row r="27" s="3" customFormat="1" ht="30" customHeight="1" spans="1:255">
      <c r="A27" s="21" t="s">
        <v>33</v>
      </c>
      <c r="B27" s="22" t="s">
        <v>34</v>
      </c>
      <c r="C27" s="15">
        <v>1</v>
      </c>
      <c r="D27" s="15">
        <v>3903.293</v>
      </c>
      <c r="E27" s="16">
        <f>D27/D4</f>
        <v>0.123752988174123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</row>
    <row r="28" s="3" customFormat="1" ht="30" customHeight="1" spans="1:255">
      <c r="A28" s="21" t="s">
        <v>35</v>
      </c>
      <c r="B28" s="22" t="s">
        <v>36</v>
      </c>
      <c r="C28" s="15">
        <v>1</v>
      </c>
      <c r="D28" s="15">
        <v>1424.267</v>
      </c>
      <c r="E28" s="16">
        <f>D28/D4</f>
        <v>0.0451560508544434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</row>
    <row r="29" s="3" customFormat="1" ht="30" customHeight="1" spans="1:255">
      <c r="A29" s="21" t="s">
        <v>37</v>
      </c>
      <c r="B29" s="22" t="s">
        <v>38</v>
      </c>
      <c r="C29" s="15"/>
      <c r="D29" s="15"/>
      <c r="E29" s="16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</row>
    <row r="30" s="3" customFormat="1" ht="30" customHeight="1" spans="1:255">
      <c r="A30" s="21" t="s">
        <v>39</v>
      </c>
      <c r="B30" s="22" t="s">
        <v>40</v>
      </c>
      <c r="C30" s="15">
        <v>1</v>
      </c>
      <c r="D30" s="15">
        <v>45</v>
      </c>
      <c r="E30" s="16">
        <f>D30/D4</f>
        <v>0.00142671443517961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</row>
    <row r="31" s="3" customFormat="1" ht="30" customHeight="1" spans="1:255">
      <c r="A31" s="21" t="s">
        <v>41</v>
      </c>
      <c r="B31" s="22" t="s">
        <v>42</v>
      </c>
      <c r="C31" s="15">
        <v>1</v>
      </c>
      <c r="D31" s="15">
        <v>20</v>
      </c>
      <c r="E31" s="16">
        <f>D31/D4</f>
        <v>0.00063409530452427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</row>
    <row r="32" s="3" customFormat="1" ht="30" customHeight="1" spans="1:255">
      <c r="A32" s="21" t="s">
        <v>43</v>
      </c>
      <c r="B32" s="22" t="s">
        <v>44</v>
      </c>
      <c r="C32" s="15"/>
      <c r="D32" s="15"/>
      <c r="E32" s="16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</row>
    <row r="33" s="3" customFormat="1" ht="30" customHeight="1" spans="1:255">
      <c r="A33" s="21" t="s">
        <v>45</v>
      </c>
      <c r="B33" s="22" t="s">
        <v>46</v>
      </c>
      <c r="C33" s="15"/>
      <c r="D33" s="15"/>
      <c r="E33" s="16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12"/>
    </row>
    <row r="34" s="3" customFormat="1" ht="30" customHeight="1" spans="1:255">
      <c r="A34" s="21" t="s">
        <v>47</v>
      </c>
      <c r="B34" s="22" t="s">
        <v>48</v>
      </c>
      <c r="C34" s="15"/>
      <c r="D34" s="15"/>
      <c r="E34" s="16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</row>
    <row r="35" s="3" customFormat="1" ht="30" customHeight="1" spans="1:255">
      <c r="A35" s="21" t="s">
        <v>49</v>
      </c>
      <c r="B35" s="22" t="s">
        <v>50</v>
      </c>
      <c r="C35" s="15">
        <v>1</v>
      </c>
      <c r="D35" s="15">
        <v>10</v>
      </c>
      <c r="E35" s="16">
        <f>D35/D4</f>
        <v>0.000317047652262135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</row>
    <row r="36" s="3" customFormat="1" ht="30" customHeight="1" spans="1:255">
      <c r="A36" s="21" t="s">
        <v>51</v>
      </c>
      <c r="B36" s="22" t="s">
        <v>52</v>
      </c>
      <c r="C36" s="15">
        <v>1</v>
      </c>
      <c r="D36" s="15">
        <v>1175</v>
      </c>
      <c r="E36" s="16">
        <f>D36/D4</f>
        <v>0.0372530991408009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</row>
    <row r="37" s="3" customFormat="1" ht="30" customHeight="1" spans="1:255">
      <c r="A37" s="21" t="s">
        <v>53</v>
      </c>
      <c r="B37" s="22" t="s">
        <v>54</v>
      </c>
      <c r="C37" s="15">
        <v>3</v>
      </c>
      <c r="D37" s="15">
        <v>2588.13</v>
      </c>
      <c r="E37" s="16">
        <f>D37/D4</f>
        <v>0.0820560540249199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</row>
    <row r="38" s="3" customFormat="1" ht="30" customHeight="1" spans="1:255">
      <c r="A38" s="21" t="s">
        <v>55</v>
      </c>
      <c r="B38" s="22" t="s">
        <v>56</v>
      </c>
      <c r="C38" s="15">
        <v>1</v>
      </c>
      <c r="D38" s="15">
        <v>20</v>
      </c>
      <c r="E38" s="16">
        <f>D38/D4</f>
        <v>0.00063409530452427</v>
      </c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</row>
    <row r="39" s="3" customFormat="1" ht="30" customHeight="1" spans="1:255">
      <c r="A39" s="21" t="s">
        <v>57</v>
      </c>
      <c r="B39" s="22" t="s">
        <v>58</v>
      </c>
      <c r="C39" s="15"/>
      <c r="D39" s="15"/>
      <c r="E39" s="16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</row>
    <row r="40" s="3" customFormat="1" ht="30" customHeight="1" spans="1:255">
      <c r="A40" s="21" t="s">
        <v>59</v>
      </c>
      <c r="B40" s="22" t="s">
        <v>60</v>
      </c>
      <c r="C40" s="15"/>
      <c r="D40" s="15"/>
      <c r="E40" s="16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</row>
    <row r="41" s="3" customFormat="1" ht="30" customHeight="1" spans="1:255">
      <c r="A41" s="21" t="s">
        <v>61</v>
      </c>
      <c r="B41" s="22" t="s">
        <v>62</v>
      </c>
      <c r="C41" s="15"/>
      <c r="D41" s="15"/>
      <c r="E41" s="16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</row>
    <row r="42" s="3" customFormat="1" ht="30" customHeight="1" spans="1:255">
      <c r="A42" s="21" t="s">
        <v>63</v>
      </c>
      <c r="B42" s="22" t="s">
        <v>64</v>
      </c>
      <c r="C42" s="15">
        <v>1</v>
      </c>
      <c r="D42" s="15">
        <v>57.47</v>
      </c>
      <c r="E42" s="16">
        <f>D42/D4</f>
        <v>0.00182207285755049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</row>
    <row r="43" s="3" customFormat="1" ht="30" customHeight="1" spans="1:255">
      <c r="A43" s="21" t="s">
        <v>65</v>
      </c>
      <c r="B43" s="22" t="s">
        <v>66</v>
      </c>
      <c r="C43" s="15">
        <f>1+1</f>
        <v>2</v>
      </c>
      <c r="D43" s="15">
        <f>450+587.23</f>
        <v>1037.23</v>
      </c>
      <c r="E43" s="16">
        <f>D43/D4</f>
        <v>0.0328851336355854</v>
      </c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</row>
    <row r="44" s="3" customFormat="1" ht="30" customHeight="1" spans="1:255">
      <c r="A44" s="21" t="s">
        <v>67</v>
      </c>
      <c r="B44" s="22" t="s">
        <v>68</v>
      </c>
      <c r="C44" s="15"/>
      <c r="D44" s="15"/>
      <c r="E44" s="16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</row>
    <row r="45" s="3" customFormat="1" ht="30" customHeight="1" spans="1:255">
      <c r="A45" s="21" t="s">
        <v>69</v>
      </c>
      <c r="B45" s="22" t="s">
        <v>70</v>
      </c>
      <c r="C45" s="15">
        <v>2</v>
      </c>
      <c r="D45" s="15">
        <v>95.3</v>
      </c>
      <c r="E45" s="16">
        <f>D45/D4</f>
        <v>0.00302146412605815</v>
      </c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</row>
    <row r="46" s="3" customFormat="1" ht="30" customHeight="1" spans="1:255">
      <c r="A46" s="21" t="s">
        <v>71</v>
      </c>
      <c r="B46" s="22" t="s">
        <v>72</v>
      </c>
      <c r="C46" s="15">
        <v>2</v>
      </c>
      <c r="D46" s="15">
        <v>366</v>
      </c>
      <c r="E46" s="16">
        <f>D46/D4</f>
        <v>0.0116039440727941</v>
      </c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</row>
    <row r="47" s="3" customFormat="1" ht="30" customHeight="1" spans="1:255">
      <c r="A47" s="21" t="s">
        <v>73</v>
      </c>
      <c r="B47" s="22" t="s">
        <v>74</v>
      </c>
      <c r="C47" s="15"/>
      <c r="D47" s="15"/>
      <c r="E47" s="16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</row>
    <row r="48" s="3" customFormat="1" ht="30" customHeight="1" spans="1:255">
      <c r="A48" s="21" t="s">
        <v>75</v>
      </c>
      <c r="B48" s="23" t="s">
        <v>76</v>
      </c>
      <c r="C48" s="15">
        <v>3</v>
      </c>
      <c r="D48" s="15">
        <v>45</v>
      </c>
      <c r="E48" s="16">
        <f>D48/D4</f>
        <v>0.00142671443517961</v>
      </c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</row>
    <row r="49" s="3" customFormat="1" ht="30" customHeight="1" spans="1:255">
      <c r="A49" s="21" t="s">
        <v>77</v>
      </c>
      <c r="B49" s="23" t="s">
        <v>78</v>
      </c>
      <c r="C49" s="15"/>
      <c r="D49" s="15"/>
      <c r="E49" s="16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</row>
    <row r="50" s="3" customFormat="1" ht="30" customHeight="1" spans="1:255">
      <c r="A50" s="21" t="s">
        <v>79</v>
      </c>
      <c r="B50" s="23" t="s">
        <v>22</v>
      </c>
      <c r="C50" s="15"/>
      <c r="D50" s="15"/>
      <c r="E50" s="16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</row>
    <row r="51" s="3" customFormat="1" ht="30" customHeight="1" spans="1:255">
      <c r="A51" s="21" t="s">
        <v>80</v>
      </c>
      <c r="B51" s="23" t="s">
        <v>81</v>
      </c>
      <c r="C51" s="15"/>
      <c r="D51" s="15"/>
      <c r="E51" s="16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</row>
    <row r="52" s="3" customFormat="1" ht="30" customHeight="1" spans="1:255">
      <c r="A52" s="21" t="s">
        <v>82</v>
      </c>
      <c r="B52" s="23" t="s">
        <v>83</v>
      </c>
      <c r="C52" s="15">
        <v>1</v>
      </c>
      <c r="D52" s="15">
        <v>130</v>
      </c>
      <c r="E52" s="16">
        <f>D52/D4</f>
        <v>0.00412161947940775</v>
      </c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</row>
    <row r="53" s="3" customFormat="1" ht="30" customHeight="1" spans="1:255">
      <c r="A53" s="21" t="s">
        <v>84</v>
      </c>
      <c r="B53" s="23" t="s">
        <v>85</v>
      </c>
      <c r="C53" s="15"/>
      <c r="D53" s="15"/>
      <c r="E53" s="16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</row>
    <row r="54" s="3" customFormat="1" ht="30" customHeight="1" spans="1:255">
      <c r="A54" s="21" t="s">
        <v>86</v>
      </c>
      <c r="B54" s="23" t="s">
        <v>87</v>
      </c>
      <c r="C54" s="15">
        <v>1</v>
      </c>
      <c r="D54" s="15">
        <v>30</v>
      </c>
      <c r="E54" s="16">
        <f>D54/D4</f>
        <v>0.000951142956786405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</row>
    <row r="55" s="3" customFormat="1" ht="30" customHeight="1" spans="1:255">
      <c r="A55" s="21" t="s">
        <v>88</v>
      </c>
      <c r="B55" s="23" t="s">
        <v>89</v>
      </c>
      <c r="C55" s="15">
        <v>1</v>
      </c>
      <c r="D55" s="15">
        <v>170</v>
      </c>
      <c r="E55" s="16">
        <f>D55/D4</f>
        <v>0.00538981008845629</v>
      </c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</row>
    <row r="56" s="3" customFormat="1" ht="30" customHeight="1" spans="1:255">
      <c r="A56" s="21" t="s">
        <v>90</v>
      </c>
      <c r="B56" s="23" t="s">
        <v>91</v>
      </c>
      <c r="C56" s="15"/>
      <c r="D56" s="15"/>
      <c r="E56" s="16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</row>
    <row r="57" s="3" customFormat="1" ht="30" customHeight="1" spans="1:255">
      <c r="A57" s="21" t="s">
        <v>92</v>
      </c>
      <c r="B57" s="23" t="s">
        <v>93</v>
      </c>
      <c r="C57" s="15"/>
      <c r="D57" s="15"/>
      <c r="E57" s="16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</row>
    <row r="58" s="3" customFormat="1" ht="30" customHeight="1" spans="1:255">
      <c r="A58" s="21" t="s">
        <v>94</v>
      </c>
      <c r="B58" s="23" t="s">
        <v>95</v>
      </c>
      <c r="C58" s="15">
        <v>1</v>
      </c>
      <c r="D58" s="15">
        <v>70</v>
      </c>
      <c r="E58" s="16">
        <f>D58/D4</f>
        <v>0.00221933356583494</v>
      </c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</row>
    <row r="59" s="3" customFormat="1" ht="30" customHeight="1" spans="1:255">
      <c r="A59" s="21" t="s">
        <v>96</v>
      </c>
      <c r="B59" s="23" t="s">
        <v>97</v>
      </c>
      <c r="C59" s="15"/>
      <c r="D59" s="15"/>
      <c r="E59" s="16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/>
      <c r="HQ59" s="12"/>
      <c r="HR59" s="12"/>
      <c r="HS59" s="12"/>
      <c r="HT59" s="12"/>
      <c r="HU59" s="12"/>
      <c r="HV59" s="12"/>
      <c r="HW59" s="12"/>
      <c r="HX59" s="12"/>
      <c r="HY59" s="12"/>
      <c r="HZ59" s="12"/>
      <c r="IA59" s="12"/>
      <c r="IB59" s="12"/>
      <c r="IC59" s="12"/>
      <c r="ID59" s="12"/>
      <c r="IE59" s="12"/>
      <c r="IF59" s="12"/>
      <c r="IG59" s="12"/>
      <c r="IH59" s="12"/>
      <c r="II59" s="12"/>
      <c r="IJ59" s="12"/>
      <c r="IK59" s="12"/>
      <c r="IL59" s="12"/>
      <c r="IM59" s="12"/>
      <c r="IN59" s="12"/>
      <c r="IO59" s="12"/>
      <c r="IP59" s="12"/>
      <c r="IQ59" s="12"/>
      <c r="IR59" s="12"/>
      <c r="IS59" s="12"/>
      <c r="IT59" s="12"/>
      <c r="IU59" s="12"/>
    </row>
    <row r="60" s="3" customFormat="1" ht="30" customHeight="1" spans="1:255">
      <c r="A60" s="21" t="s">
        <v>98</v>
      </c>
      <c r="B60" s="23" t="s">
        <v>25</v>
      </c>
      <c r="C60" s="15"/>
      <c r="D60" s="15"/>
      <c r="E60" s="16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/>
      <c r="DR60" s="12"/>
      <c r="DS60" s="12"/>
      <c r="DT60" s="12"/>
      <c r="DU60" s="12"/>
      <c r="DV60" s="12"/>
      <c r="DW60" s="12"/>
      <c r="DX60" s="12"/>
      <c r="DY60" s="12"/>
      <c r="DZ60" s="12"/>
      <c r="EA60" s="12"/>
      <c r="EB60" s="12"/>
      <c r="EC60" s="12"/>
      <c r="ED60" s="12"/>
      <c r="EE60" s="12"/>
      <c r="EF60" s="12"/>
      <c r="EG60" s="12"/>
      <c r="EH60" s="12"/>
      <c r="EI60" s="12"/>
      <c r="EJ60" s="12"/>
      <c r="EK60" s="12"/>
      <c r="EL60" s="12"/>
      <c r="EM60" s="12"/>
      <c r="EN60" s="12"/>
      <c r="EO60" s="12"/>
      <c r="EP60" s="12"/>
      <c r="EQ60" s="12"/>
      <c r="ER60" s="12"/>
      <c r="ES60" s="12"/>
      <c r="ET60" s="12"/>
      <c r="EU60" s="12"/>
      <c r="EV60" s="12"/>
      <c r="EW60" s="12"/>
      <c r="EX60" s="12"/>
      <c r="EY60" s="12"/>
      <c r="EZ60" s="12"/>
      <c r="FA60" s="12"/>
      <c r="FB60" s="12"/>
      <c r="FC60" s="12"/>
      <c r="FD60" s="12"/>
      <c r="FE60" s="12"/>
      <c r="FF60" s="12"/>
      <c r="FG60" s="12"/>
      <c r="FH60" s="12"/>
      <c r="FI60" s="12"/>
      <c r="FJ60" s="12"/>
      <c r="FK60" s="12"/>
      <c r="FL60" s="12"/>
      <c r="FM60" s="12"/>
      <c r="FN60" s="12"/>
      <c r="FO60" s="12"/>
      <c r="FP60" s="12"/>
      <c r="FQ60" s="12"/>
      <c r="FR60" s="12"/>
      <c r="FS60" s="12"/>
      <c r="FT60" s="12"/>
      <c r="FU60" s="12"/>
      <c r="FV60" s="12"/>
      <c r="FW60" s="12"/>
      <c r="FX60" s="12"/>
      <c r="FY60" s="12"/>
      <c r="FZ60" s="12"/>
      <c r="GA60" s="12"/>
      <c r="GB60" s="12"/>
      <c r="GC60" s="12"/>
      <c r="GD60" s="12"/>
      <c r="GE60" s="12"/>
      <c r="GF60" s="12"/>
      <c r="GG60" s="12"/>
      <c r="GH60" s="12"/>
      <c r="GI60" s="12"/>
      <c r="GJ60" s="12"/>
      <c r="GK60" s="12"/>
      <c r="GL60" s="12"/>
      <c r="GM60" s="12"/>
      <c r="GN60" s="12"/>
      <c r="GO60" s="12"/>
      <c r="GP60" s="12"/>
      <c r="GQ60" s="12"/>
      <c r="GR60" s="12"/>
      <c r="GS60" s="12"/>
      <c r="GT60" s="12"/>
      <c r="GU60" s="12"/>
      <c r="GV60" s="12"/>
      <c r="GW60" s="12"/>
      <c r="GX60" s="12"/>
      <c r="GY60" s="12"/>
      <c r="GZ60" s="12"/>
      <c r="HA60" s="12"/>
      <c r="HB60" s="12"/>
      <c r="HC60" s="12"/>
      <c r="HD60" s="12"/>
      <c r="HE60" s="12"/>
      <c r="HF60" s="12"/>
      <c r="HG60" s="12"/>
      <c r="HH60" s="12"/>
      <c r="HI60" s="12"/>
      <c r="HJ60" s="12"/>
      <c r="HK60" s="12"/>
      <c r="HL60" s="12"/>
      <c r="HM60" s="12"/>
      <c r="HN60" s="12"/>
      <c r="HO60" s="12"/>
      <c r="HP60" s="12"/>
      <c r="HQ60" s="12"/>
      <c r="HR60" s="12"/>
      <c r="HS60" s="12"/>
      <c r="HT60" s="12"/>
      <c r="HU60" s="12"/>
      <c r="HV60" s="12"/>
      <c r="HW60" s="12"/>
      <c r="HX60" s="12"/>
      <c r="HY60" s="12"/>
      <c r="HZ60" s="12"/>
      <c r="IA60" s="12"/>
      <c r="IB60" s="12"/>
      <c r="IC60" s="12"/>
      <c r="ID60" s="12"/>
      <c r="IE60" s="12"/>
      <c r="IF60" s="12"/>
      <c r="IG60" s="12"/>
      <c r="IH60" s="12"/>
      <c r="II60" s="12"/>
      <c r="IJ60" s="12"/>
      <c r="IK60" s="12"/>
      <c r="IL60" s="12"/>
      <c r="IM60" s="12"/>
      <c r="IN60" s="12"/>
      <c r="IO60" s="12"/>
      <c r="IP60" s="12"/>
      <c r="IQ60" s="12"/>
      <c r="IR60" s="12"/>
      <c r="IS60" s="12"/>
      <c r="IT60" s="12"/>
      <c r="IU60" s="12"/>
    </row>
    <row r="61" s="3" customFormat="1" ht="30" customHeight="1" spans="1:255">
      <c r="A61" s="21" t="s">
        <v>99</v>
      </c>
      <c r="B61" s="22" t="s">
        <v>100</v>
      </c>
      <c r="C61" s="15">
        <v>1</v>
      </c>
      <c r="D61" s="15">
        <v>1400</v>
      </c>
      <c r="E61" s="16">
        <f>D61/D4</f>
        <v>0.0443866713166989</v>
      </c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  <c r="IT61" s="12"/>
      <c r="IU61" s="12"/>
    </row>
    <row r="62" s="3" customFormat="1" ht="30" customHeight="1" spans="1:255">
      <c r="A62" s="21" t="s">
        <v>101</v>
      </c>
      <c r="B62" s="22" t="s">
        <v>102</v>
      </c>
      <c r="C62" s="15">
        <v>3</v>
      </c>
      <c r="D62" s="15">
        <v>1914</v>
      </c>
      <c r="E62" s="16">
        <f>D62/D4</f>
        <v>0.0606829206429726</v>
      </c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  <c r="IT62" s="12"/>
      <c r="IU62" s="12"/>
    </row>
    <row r="63" s="3" customFormat="1" ht="30" customHeight="1" spans="1:255">
      <c r="A63" s="21" t="s">
        <v>103</v>
      </c>
      <c r="B63" s="22" t="s">
        <v>104</v>
      </c>
      <c r="C63" s="15"/>
      <c r="D63" s="15"/>
      <c r="E63" s="16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</row>
    <row r="64" s="3" customFormat="1" ht="30" customHeight="1" spans="1:255">
      <c r="A64" s="21" t="s">
        <v>105</v>
      </c>
      <c r="B64" s="14" t="s">
        <v>106</v>
      </c>
      <c r="C64" s="15"/>
      <c r="D64" s="15"/>
      <c r="E64" s="16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  <c r="IR64" s="12"/>
      <c r="IS64" s="12"/>
      <c r="IT64" s="12"/>
      <c r="IU64" s="12"/>
    </row>
  </sheetData>
  <autoFilter ref="A3:IU64">
    <extLst/>
  </autoFilter>
  <mergeCells count="2">
    <mergeCell ref="A2:E2"/>
    <mergeCell ref="A4:B4"/>
  </mergeCells>
  <dataValidations count="1">
    <dataValidation allowBlank="1" showInputMessage="1" showErrorMessage="1" sqref="B24 B25 B26 B28 B29 B30 B31 B32 B33 B34 B38 B35:B37"/>
  </dataValidations>
  <pageMargins left="0.751388888888889" right="0.751388888888889" top="0.708333333333333" bottom="0.590277777777778" header="0.511805555555556" footer="0.511805555555556"/>
  <pageSetup paperSize="9" scale="71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蔡安琪</dc:creator>
  <cp:lastModifiedBy>陈燕萍</cp:lastModifiedBy>
  <dcterms:created xsi:type="dcterms:W3CDTF">2021-11-19T03:02:00Z</dcterms:created>
  <dcterms:modified xsi:type="dcterms:W3CDTF">2023-07-27T07:42:30Z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B4F71FD06EBB4D47865FE2A1BC78EB37</vt:lpwstr>
  </property>
</Properties>
</file>